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E:\2F D\abo\ailc Dropbox\ailc nakari\ailc\日本語学校\募集要項\履歴書など\en\"/>
    </mc:Choice>
  </mc:AlternateContent>
  <bookViews>
    <workbookView xWindow="0" yWindow="0" windowWidth="23700" windowHeight="11145"/>
  </bookViews>
  <sheets>
    <sheet name="履及その他Personal records" sheetId="53" r:id="rId1"/>
    <sheet name="Sheet1" sheetId="57" r:id="rId2"/>
    <sheet name="エクスポート" sheetId="56" state="hidden" r:id="rId3"/>
    <sheet name="check" sheetId="54" state="hidden" r:id="rId4"/>
    <sheet name="必要書類Application Documents" sheetId="55" r:id="rId5"/>
    <sheet name="Guideline for Application" sheetId="47" r:id="rId6"/>
  </sheets>
  <definedNames>
    <definedName name="_day1" localSheetId="3">#REF!</definedName>
    <definedName name="_day1" localSheetId="4">#REF!</definedName>
    <definedName name="_day1">#REF!</definedName>
    <definedName name="_day111" localSheetId="3">#REF!</definedName>
    <definedName name="_day111" localSheetId="4">#REF!</definedName>
    <definedName name="_day111">#REF!</definedName>
    <definedName name="_day2" localSheetId="3">#REF!</definedName>
    <definedName name="_day2" localSheetId="4">#REF!</definedName>
    <definedName name="_day2">#REF!</definedName>
    <definedName name="_xlnm._FilterDatabase" localSheetId="2" hidden="1">エクスポート!$A$2:$BU$2</definedName>
    <definedName name="GUO">#REF!</definedName>
    <definedName name="li">#REF!</definedName>
    <definedName name="month1">#REF!</definedName>
    <definedName name="_xlnm.Print_Area" localSheetId="5">'Guideline for Application'!$A$1:$L$76</definedName>
    <definedName name="_xlnm.Print_Area" localSheetId="4">'必要書類Application Documents'!$A$2:$K$54</definedName>
    <definedName name="_xlnm.Print_Area" localSheetId="0">'履及その他Personal records'!$B$4:$BJ$203</definedName>
    <definedName name="rn" localSheetId="3">#REF!</definedName>
    <definedName name="rn" localSheetId="4">#REF!</definedName>
    <definedName name="rn">#REF!</definedName>
    <definedName name="sheng" localSheetId="3">#REF!</definedName>
    <definedName name="sheng" localSheetId="4">#REF!</definedName>
    <definedName name="sheng">#REF!</definedName>
    <definedName name="year" localSheetId="3">#REF!</definedName>
    <definedName name="year" localSheetId="4">#REF!</definedName>
    <definedName name="year">#REF!</definedName>
    <definedName name="year1">#REF!</definedName>
    <definedName name="year111">#REF!</definedName>
    <definedName name="yera1">#REF!</definedName>
    <definedName name="YUDING">#REF!</definedName>
    <definedName name="zhiye">#REF!</definedName>
    <definedName name="メールアドレス1">'履及その他Personal records'!$AC$117</definedName>
    <definedName name="過去の出入国回数">'履及その他Personal records'!$AG$37</definedName>
    <definedName name="過去の認定申請歴">'履及その他Personal records'!$T$115</definedName>
    <definedName name="学校種別">'履及その他Personal records'!$R$129</definedName>
    <definedName name="管理番号">'履及その他Personal records'!$BI$3</definedName>
    <definedName name="既習時間数">'履及その他Personal records'!$AC$122</definedName>
    <definedName name="既習時間数1">'履及その他Personal records'!$AJ$122</definedName>
    <definedName name="経費支弁者TEL">'履及その他Personal records'!$AU$107</definedName>
    <definedName name="経費支弁者勤務先TEL">'履及その他Personal records'!$AT$137</definedName>
    <definedName name="経費支弁者氏名">'履及その他Personal records'!$K$107</definedName>
    <definedName name="経費支弁者住所">'履及その他Personal records'!$M$109</definedName>
    <definedName name="経費支弁者職業">'履及その他Personal records'!$X$137</definedName>
    <definedName name="経費支弁者年収">'履及その他Personal records'!$AY$2</definedName>
    <definedName name="国籍" localSheetId="3">#REF!</definedName>
    <definedName name="国籍" localSheetId="4">#REF!</definedName>
    <definedName name="国籍">'履及その他Personal records'!$I$5</definedName>
    <definedName name="最終学歴">'履及その他Personal records'!$R$126</definedName>
    <definedName name="最終学歴その他">'履及その他Personal records'!$AD$129</definedName>
    <definedName name="最終学歴在籍状況">'履及その他Personal records'!$BC$126</definedName>
    <definedName name="氏名">'履及その他Personal records'!$AB$5</definedName>
    <definedName name="氏名英字">'履及その他Personal records'!$Q$3</definedName>
    <definedName name="手書き項目1">'履及その他Personal records'!$BH$1</definedName>
    <definedName name="手書き項目2">'履及その他Personal records'!$BL$1</definedName>
    <definedName name="手書き項目３">'履及その他Personal records'!$AF$1</definedName>
    <definedName name="手書き項目5">'履及その他Personal records'!$AY$119</definedName>
    <definedName name="修学年数">'履及その他Personal records'!$BC$127</definedName>
    <definedName name="出生地">'履及その他Personal records'!$K$113</definedName>
    <definedName name="紹介機関">'履及その他Personal records'!$G$1</definedName>
    <definedName name="申請回数">'履及その他Personal records'!$AG$115</definedName>
    <definedName name="生年月日">'履及その他Personal records'!$J$7</definedName>
    <definedName name="卒業証書発行機関名称">'履及その他Personal records'!$AW$129</definedName>
    <definedName name="卒業又は卒業見込年月日">'履及その他Personal records'!$R$128</definedName>
    <definedName name="直近の出入国出国日">'履及その他Personal records'!$Q$41</definedName>
    <definedName name="直近の出入国入国日">'履及その他Personal records'!$D$41</definedName>
    <definedName name="日本語教育を受けた教育機関その他内容１">'履及その他Personal records'!$BR$30</definedName>
    <definedName name="日本語教育開始日">'履及その他Personal records'!$T$30</definedName>
    <definedName name="日本語教育機関">'履及その他Personal records'!$C$30</definedName>
    <definedName name="日本語教育終了日">'履及その他Personal records'!$AC$30</definedName>
    <definedName name="日本語能力１試験名">'履及その他Personal records'!$K$122</definedName>
    <definedName name="日本語能力２級又は点数">'履及その他Personal records'!$T$122</definedName>
    <definedName name="入国前職業">'履及その他Personal records'!$K$117</definedName>
    <definedName name="必要書類英語" localSheetId="4">'必要書類Application Documents'!$A$2:$J$24</definedName>
    <definedName name="必要書類英語">#REF!</definedName>
    <definedName name="必要書類中国語" localSheetId="4">'必要書類Application Documents'!$A$42:$J$54</definedName>
    <definedName name="必要書類中国語">#REF!</definedName>
    <definedName name="必要書類日本語" localSheetId="4">'必要書類Application Documents'!$A$26:$J$41</definedName>
    <definedName name="必要書類日本語">#REF!</definedName>
    <definedName name="不交付回数">'履及その他Personal records'!$BD$115</definedName>
    <definedName name="募集要項英語">'Guideline for Application'!$A$2:$K$34</definedName>
    <definedName name="募集要項日本語">'Guideline for Application'!$A$35:$K$76</definedName>
    <definedName name="本国の居住地">'履及その他Personal records'!$K$9</definedName>
    <definedName name="旅券番号">'履及その他Personal records'!$K$119</definedName>
    <definedName name="旅券有効期限">'履及その他Personal records'!$AC$119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73" i="53" l="1"/>
  <c r="AF1" i="53" l="1"/>
  <c r="I134" i="53"/>
  <c r="AV113" i="53"/>
  <c r="K81" i="53"/>
  <c r="P3" i="53"/>
  <c r="Q3" i="53" s="1"/>
  <c r="F27" i="47" l="1"/>
  <c r="H27" i="47"/>
  <c r="J27" i="47"/>
  <c r="D27" i="47"/>
  <c r="C27" i="47"/>
  <c r="BR30" i="53" l="1"/>
  <c r="L3" i="53" l="1"/>
  <c r="M3" i="53"/>
  <c r="N3" i="53"/>
  <c r="K3" i="53"/>
  <c r="H3" i="56"/>
  <c r="AZ3" i="56" l="1"/>
  <c r="AJ3" i="56"/>
  <c r="AI3" i="56"/>
  <c r="AH3" i="56"/>
  <c r="E3" i="53"/>
  <c r="A3" i="53"/>
  <c r="I2" i="53"/>
  <c r="AK2" i="53"/>
  <c r="BI2" i="53"/>
  <c r="F3" i="56"/>
  <c r="E3" i="56"/>
  <c r="D3" i="56"/>
  <c r="BD1" i="53" l="1"/>
  <c r="AY2" i="53" s="1"/>
  <c r="AN3" i="53" l="1"/>
  <c r="BR1" i="53"/>
  <c r="AG3" i="56"/>
  <c r="AF3" i="56"/>
  <c r="AX3" i="56"/>
  <c r="AW3" i="56"/>
  <c r="AV3" i="56"/>
  <c r="AU3" i="56"/>
  <c r="AE3" i="56" l="1"/>
  <c r="M3" i="56"/>
  <c r="AY3" i="56" l="1"/>
  <c r="AT3" i="56"/>
  <c r="AS3" i="56"/>
  <c r="AR3" i="56"/>
  <c r="AQ3" i="56"/>
  <c r="AP3" i="56"/>
  <c r="AN3" i="56"/>
  <c r="AM3" i="56"/>
  <c r="AL3" i="56" l="1"/>
  <c r="AD3" i="56"/>
  <c r="AC3" i="56"/>
  <c r="AB3" i="56"/>
  <c r="AA3" i="56"/>
  <c r="Z3" i="56"/>
  <c r="Y3" i="56"/>
  <c r="W3" i="56"/>
  <c r="V3" i="56"/>
  <c r="X3" i="56"/>
  <c r="T3" i="56"/>
  <c r="S3" i="56"/>
  <c r="R3" i="56"/>
  <c r="Q3" i="56"/>
  <c r="O3" i="56"/>
  <c r="A3" i="56"/>
  <c r="B3" i="56" s="1"/>
  <c r="J3" i="56"/>
  <c r="I3" i="56"/>
  <c r="L3" i="56" l="1"/>
  <c r="C23" i="54" l="1"/>
  <c r="C22" i="54"/>
  <c r="C21" i="54"/>
  <c r="C20" i="54"/>
  <c r="C19" i="54"/>
  <c r="C18" i="54"/>
  <c r="C17" i="54"/>
  <c r="C16" i="54"/>
  <c r="C15" i="54"/>
  <c r="C14" i="54"/>
  <c r="C13" i="54"/>
  <c r="C12" i="54"/>
  <c r="C11" i="54"/>
  <c r="C10" i="54"/>
  <c r="C9" i="54"/>
  <c r="C6" i="54"/>
  <c r="C3" i="54"/>
  <c r="C2" i="54"/>
  <c r="T134" i="53"/>
  <c r="L169" i="53"/>
  <c r="AM168" i="53"/>
  <c r="C177" i="53" l="1"/>
  <c r="L161" i="53" l="1"/>
  <c r="C168" i="53"/>
  <c r="L172" i="53"/>
  <c r="BA171" i="53" s="1"/>
  <c r="L178" i="53"/>
  <c r="BA177" i="53" s="1"/>
  <c r="L175" i="53"/>
  <c r="BA174" i="53" s="1"/>
  <c r="L181" i="53"/>
  <c r="BA180" i="53" s="1"/>
  <c r="L184" i="53"/>
  <c r="BA183" i="53" s="1"/>
  <c r="BA189" i="53"/>
  <c r="C183" i="53"/>
  <c r="C180" i="53"/>
  <c r="L192" i="53"/>
  <c r="BA186" i="53"/>
  <c r="C174" i="53"/>
  <c r="C171" i="53"/>
  <c r="BA79" i="53"/>
  <c r="AX192" i="53" s="1"/>
  <c r="BM130" i="53"/>
  <c r="BJ130" i="53" s="1"/>
  <c r="S3" i="53"/>
  <c r="V3" i="53"/>
  <c r="AA3" i="53"/>
  <c r="AF3" i="53"/>
  <c r="AT3" i="53"/>
  <c r="AK81" i="53"/>
  <c r="K83" i="53"/>
  <c r="AT134" i="53"/>
  <c r="C60" i="47"/>
  <c r="C61" i="47"/>
  <c r="D61" i="47"/>
  <c r="D63" i="47" s="1"/>
  <c r="F61" i="47"/>
  <c r="H61" i="47"/>
  <c r="J61" i="47"/>
  <c r="H63" i="47" l="1"/>
  <c r="C63" i="47"/>
  <c r="F63" i="47"/>
  <c r="J63" i="47"/>
  <c r="AX161" i="53"/>
  <c r="AI171" i="53"/>
  <c r="AI168" i="53"/>
  <c r="AI177" i="53"/>
  <c r="AI189" i="53"/>
  <c r="AI174" i="53"/>
  <c r="AI180" i="53"/>
  <c r="AI183" i="53"/>
  <c r="AI186" i="53"/>
  <c r="T1" i="53"/>
  <c r="G1" i="53"/>
  <c r="C3" i="56" s="1"/>
</calcChain>
</file>

<file path=xl/comments1.xml><?xml version="1.0" encoding="utf-8"?>
<comments xmlns="http://schemas.openxmlformats.org/spreadsheetml/2006/main">
  <authors>
    <author>a</author>
    <author>Administrator</author>
  </authors>
  <commentList>
    <comment ref="BH1" authorId="0" shapeId="0">
      <text>
        <r>
          <rPr>
            <sz val="11"/>
            <color indexed="8"/>
            <rFont val="宋体"/>
            <charset val="134"/>
          </rPr>
          <t xml:space="preserve">手書き項目1
</t>
        </r>
      </text>
    </comment>
    <comment ref="BL1" authorId="0" shapeId="0">
      <text>
        <r>
          <rPr>
            <b/>
            <sz val="9"/>
            <color indexed="81"/>
            <rFont val="MS P ゴシック"/>
            <family val="3"/>
            <charset val="128"/>
          </rPr>
          <t>手書き項目2</t>
        </r>
      </text>
    </comment>
    <comment ref="A3" authorId="0" shapeId="0">
      <text>
        <r>
          <rPr>
            <b/>
            <sz val="9"/>
            <color indexed="81"/>
            <rFont val="MS P ゴシック"/>
            <family val="3"/>
            <charset val="128"/>
          </rPr>
          <t xml:space="preserve">pass No
</t>
        </r>
      </text>
    </comment>
    <comment ref="B3" authorId="0" shapeId="0">
      <text>
        <r>
          <rPr>
            <b/>
            <sz val="9"/>
            <color indexed="81"/>
            <rFont val="MS P ゴシック"/>
            <family val="3"/>
            <charset val="128"/>
          </rPr>
          <t>試験名</t>
        </r>
      </text>
    </comment>
    <comment ref="C3" authorId="0" shapeId="0">
      <text>
        <r>
          <rPr>
            <b/>
            <sz val="9"/>
            <color indexed="81"/>
            <rFont val="MS P ゴシック"/>
            <family val="3"/>
            <charset val="128"/>
          </rPr>
          <t>級</t>
        </r>
      </text>
    </comment>
    <comment ref="E3" authorId="0" shapeId="0">
      <text>
        <r>
          <rPr>
            <b/>
            <sz val="9"/>
            <color indexed="81"/>
            <rFont val="MS P ゴシック"/>
            <family val="3"/>
            <charset val="128"/>
          </rPr>
          <t>pass 有効期限</t>
        </r>
      </text>
    </comment>
    <comment ref="K3" authorId="0" shapeId="0">
      <text>
        <r>
          <rPr>
            <b/>
            <sz val="9"/>
            <color indexed="81"/>
            <rFont val="MS P ゴシック"/>
            <family val="3"/>
            <charset val="128"/>
          </rPr>
          <t>日本語教育機関名</t>
        </r>
      </text>
    </comment>
    <comment ref="L3" authorId="0" shapeId="0">
      <text>
        <r>
          <rPr>
            <b/>
            <sz val="9"/>
            <color indexed="81"/>
            <rFont val="MS P ゴシック"/>
            <family val="3"/>
            <charset val="128"/>
          </rPr>
          <t>開始日</t>
        </r>
      </text>
    </comment>
    <comment ref="M3" authorId="0" shapeId="0">
      <text>
        <r>
          <rPr>
            <b/>
            <sz val="9"/>
            <color indexed="81"/>
            <rFont val="MS P ゴシック"/>
            <family val="3"/>
            <charset val="128"/>
          </rPr>
          <t>終了日</t>
        </r>
      </text>
    </comment>
    <comment ref="N3" authorId="0" shapeId="0">
      <text>
        <r>
          <rPr>
            <b/>
            <sz val="9"/>
            <color indexed="81"/>
            <rFont val="MS P ゴシック"/>
            <family val="3"/>
            <charset val="128"/>
          </rPr>
          <t>既習時間数</t>
        </r>
      </text>
    </comment>
    <comment ref="Q3" authorId="0" shapeId="0">
      <text>
        <r>
          <rPr>
            <b/>
            <sz val="9"/>
            <color indexed="81"/>
            <rFont val="MS P ゴシック"/>
            <family val="3"/>
            <charset val="128"/>
          </rPr>
          <t>氏名</t>
        </r>
      </text>
    </comment>
    <comment ref="K9" authorId="1" shapeId="0">
      <text>
        <r>
          <rPr>
            <b/>
            <sz val="9"/>
            <color indexed="81"/>
            <rFont val="MS P ゴシック"/>
            <family val="3"/>
            <charset val="128"/>
          </rPr>
          <t>戸籍地と現在勉強中の住所は離れている場合、PERMANENTとCURRENT 、両方いれてください</t>
        </r>
      </text>
    </comment>
    <comment ref="E14" authorId="1" shapeId="0">
      <text>
        <r>
          <rPr>
            <b/>
            <sz val="9"/>
            <color indexed="81"/>
            <rFont val="MS P ゴシック"/>
            <family val="3"/>
            <charset val="128"/>
          </rPr>
          <t>name of graduation certificate
name of Family Relationship Certificate
Sponsor's name of Bank Balance Certificate 
Sponsor's name of Bank Statement</t>
        </r>
      </text>
    </comment>
    <comment ref="AK14" authorId="0" shapeId="0">
      <text>
        <r>
          <rPr>
            <b/>
            <sz val="9"/>
            <color indexed="81"/>
            <rFont val="MS P ゴシック"/>
            <family val="3"/>
            <charset val="128"/>
          </rPr>
          <t>address of Family Relationship Certificate and graduation certificate
Sponsor's address of  Bank Balance Certificate and Bank Statement</t>
        </r>
      </text>
    </comment>
    <comment ref="E15" authorId="1" shapeId="0">
      <text>
        <r>
          <rPr>
            <b/>
            <sz val="9"/>
            <color indexed="81"/>
            <rFont val="MS P ゴシック"/>
            <family val="3"/>
            <charset val="128"/>
          </rPr>
          <t>name of graduation certificate
name of Family Relationship Certificate
Sponsor's name of Bank Balance Certificate 
Sponsor's name of Bank Statement</t>
        </r>
      </text>
    </comment>
    <comment ref="AK15" authorId="0" shapeId="0">
      <text>
        <r>
          <rPr>
            <b/>
            <sz val="9"/>
            <color indexed="81"/>
            <rFont val="MS P ゴシック"/>
            <family val="3"/>
            <charset val="128"/>
          </rPr>
          <t>address of Family Relationship Certificate and graduation certificate
Sponsor's address of  Bank Balance Certificate and Bank Statement</t>
        </r>
      </text>
    </comment>
    <comment ref="AK16" authorId="0" shapeId="0">
      <text>
        <r>
          <rPr>
            <b/>
            <sz val="9"/>
            <color indexed="81"/>
            <rFont val="MS P ゴシック"/>
            <family val="3"/>
            <charset val="128"/>
          </rPr>
          <t>address of Family Relationship Certificate and graduation certificate
Sponsor's address of  Bank Balance Certificate and Bank Statement</t>
        </r>
      </text>
    </comment>
    <comment ref="T115" authorId="0" shapeId="0">
      <text>
        <r>
          <rPr>
            <b/>
            <sz val="12"/>
            <color indexed="81"/>
            <rFont val="MS P ゴシック"/>
            <family val="3"/>
            <charset val="128"/>
          </rPr>
          <t>必ず学生に確認してください</t>
        </r>
      </text>
    </comment>
    <comment ref="K117" authorId="0" shapeId="0">
      <text>
        <r>
          <rPr>
            <b/>
            <sz val="9"/>
            <color indexed="81"/>
            <rFont val="MS P ゴシック"/>
            <family val="3"/>
            <charset val="128"/>
          </rPr>
          <t>日本語を勉強しているだけでは「学生」ではありません。</t>
        </r>
      </text>
    </comment>
    <comment ref="K119" authorId="0" shapeId="0">
      <text>
        <r>
          <rPr>
            <b/>
            <sz val="9"/>
            <color indexed="81"/>
            <rFont val="MS P ゴシック"/>
            <family val="3"/>
            <charset val="128"/>
          </rPr>
          <t>来日歴がある方は、必ず記入してください。そしてpassportコピーを提出してください</t>
        </r>
      </text>
    </comment>
    <comment ref="AC122" authorId="0" shapeId="0">
      <text>
        <r>
          <rPr>
            <sz val="9"/>
            <color indexed="81"/>
            <rFont val="MS P ゴシック"/>
            <family val="3"/>
            <charset val="128"/>
          </rPr>
          <t>既習時間数:
何時間勉強しましたか？</t>
        </r>
      </text>
    </comment>
    <comment ref="R126" authorId="0" shapeId="0">
      <text>
        <r>
          <rPr>
            <b/>
            <sz val="9"/>
            <color indexed="81"/>
            <rFont val="MS P ゴシック"/>
            <family val="3"/>
            <charset val="128"/>
          </rPr>
          <t xml:space="preserve">高校は「高等学校」
</t>
        </r>
      </text>
    </comment>
    <comment ref="R127" authorId="0" shapeId="0">
      <text>
        <r>
          <rPr>
            <b/>
            <sz val="9"/>
            <color indexed="81"/>
            <rFont val="MS P ゴシック"/>
            <family val="3"/>
            <charset val="128"/>
          </rPr>
          <t>卒業した学校名</t>
        </r>
      </text>
    </comment>
    <comment ref="BC127" authorId="0" shapeId="0">
      <text>
        <r>
          <rPr>
            <b/>
            <sz val="9"/>
            <color indexed="81"/>
            <rFont val="MS P ゴシック"/>
            <family val="3"/>
            <charset val="128"/>
          </rPr>
          <t>高校10+2卒業した場合、【12】です</t>
        </r>
      </text>
    </comment>
    <comment ref="R128" authorId="0" shapeId="0">
      <text>
        <r>
          <rPr>
            <b/>
            <sz val="9"/>
            <color indexed="81"/>
            <rFont val="MS P ゴシック"/>
            <family val="3"/>
            <charset val="128"/>
          </rPr>
          <t>卒業証書のとおり</t>
        </r>
      </text>
    </comment>
    <comment ref="R129" authorId="0" shapeId="0">
      <text>
        <r>
          <rPr>
            <b/>
            <sz val="9"/>
            <color indexed="81"/>
            <rFont val="MS P ゴシック"/>
            <family val="3"/>
            <charset val="128"/>
          </rPr>
          <t>高等学校のみ記入。
大学卒業の場合は、記入不要。</t>
        </r>
      </text>
    </comment>
    <comment ref="AD129" authorId="0" shapeId="0">
      <text>
        <r>
          <rPr>
            <b/>
            <sz val="9"/>
            <color indexed="81"/>
            <rFont val="MS P ゴシック"/>
            <family val="3"/>
            <charset val="128"/>
          </rPr>
          <t>大学在学中は、
「ｘｘｘ大学ｘ年次在学中」と記入してください</t>
        </r>
        <r>
          <rPr>
            <sz val="9"/>
            <color indexed="81"/>
            <rFont val="MS P ゴシック"/>
            <family val="3"/>
            <charset val="128"/>
          </rPr>
          <t xml:space="preserve">
</t>
        </r>
      </text>
    </comment>
    <comment ref="AW129" authorId="0" shapeId="0">
      <text>
        <r>
          <rPr>
            <b/>
            <sz val="9"/>
            <color indexed="81"/>
            <rFont val="MS P ゴシック"/>
            <family val="3"/>
            <charset val="128"/>
          </rPr>
          <t>ネパールの高校卒の場合、「ネパール国家試験委員会」と記入してください
大学学歴の場合は、記入不要。</t>
        </r>
      </text>
    </comment>
    <comment ref="B137" authorId="0" shapeId="0">
      <text>
        <r>
          <rPr>
            <b/>
            <sz val="9"/>
            <color indexed="81"/>
            <rFont val="MS P ゴシック"/>
            <family val="3"/>
            <charset val="128"/>
          </rPr>
          <t>金額のみ
本国の通貨で</t>
        </r>
      </text>
    </comment>
    <comment ref="X137" authorId="0" shapeId="0">
      <text>
        <r>
          <rPr>
            <b/>
            <sz val="11"/>
            <color indexed="81"/>
            <rFont val="MS P ゴシック"/>
            <family val="3"/>
            <charset val="128"/>
          </rPr>
          <t xml:space="preserve">農業に場合、「農業専業」と記入してください
</t>
        </r>
      </text>
    </comment>
    <comment ref="AT137" authorId="0" shapeId="0">
      <text>
        <r>
          <rPr>
            <b/>
            <sz val="9"/>
            <color indexed="81"/>
            <rFont val="MS P ゴシック"/>
            <family val="3"/>
            <charset val="128"/>
          </rPr>
          <t>a:</t>
        </r>
        <r>
          <rPr>
            <sz val="9"/>
            <color indexed="81"/>
            <rFont val="MS P ゴシック"/>
            <family val="3"/>
            <charset val="128"/>
          </rPr>
          <t xml:space="preserve">
勤務先会社名がある場合、個人のTELはGNです</t>
        </r>
      </text>
    </comment>
    <comment ref="R145" authorId="0" shapeId="0">
      <text>
        <r>
          <rPr>
            <b/>
            <sz val="12"/>
            <color indexed="81"/>
            <rFont val="MS P ゴシック"/>
            <family val="3"/>
            <charset val="128"/>
          </rPr>
          <t>入国管理局に提出します</t>
        </r>
      </text>
    </comment>
  </commentList>
</comments>
</file>

<file path=xl/comments2.xml><?xml version="1.0" encoding="utf-8"?>
<comments xmlns="http://schemas.openxmlformats.org/spreadsheetml/2006/main">
  <authors>
    <author>Administrator</author>
  </authors>
  <commentList>
    <comment ref="I1" authorId="0" shapeId="0">
      <text>
        <r>
          <rPr>
            <b/>
            <sz val="9"/>
            <color indexed="81"/>
            <rFont val="ＭＳ Ｐゴシック"/>
            <family val="3"/>
            <charset val="128"/>
          </rPr>
          <t>Administrator:</t>
        </r>
        <r>
          <rPr>
            <sz val="9"/>
            <color indexed="81"/>
            <rFont val="ＭＳ Ｐゴシック"/>
            <family val="3"/>
            <charset val="128"/>
          </rPr>
          <t xml:space="preserve">
中   国</t>
        </r>
      </text>
    </comment>
    <comment ref="S1" authorId="0" shapeId="0">
      <text>
        <r>
          <rPr>
            <b/>
            <sz val="9"/>
            <color indexed="81"/>
            <rFont val="ＭＳ Ｐゴシック"/>
            <family val="3"/>
            <charset val="128"/>
          </rPr>
          <t>学  生</t>
        </r>
      </text>
    </comment>
    <comment ref="U1" authorId="0" shapeId="0">
      <text>
        <r>
          <rPr>
            <b/>
            <sz val="9"/>
            <color indexed="81"/>
            <rFont val="ＭＳ Ｐゴシック"/>
            <family val="3"/>
            <charset val="128"/>
          </rPr>
          <t xml:space="preserve">QQ号
</t>
        </r>
      </text>
    </comment>
    <comment ref="I2" authorId="0" shapeId="0">
      <text>
        <r>
          <rPr>
            <b/>
            <sz val="9"/>
            <color indexed="81"/>
            <rFont val="ＭＳ Ｐゴシック"/>
            <family val="3"/>
            <charset val="128"/>
          </rPr>
          <t>Administrator:</t>
        </r>
        <r>
          <rPr>
            <sz val="9"/>
            <color indexed="81"/>
            <rFont val="ＭＳ Ｐゴシック"/>
            <family val="3"/>
            <charset val="128"/>
          </rPr>
          <t xml:space="preserve">
中   国</t>
        </r>
      </text>
    </comment>
    <comment ref="S2" authorId="0" shapeId="0">
      <text>
        <r>
          <rPr>
            <b/>
            <sz val="9"/>
            <color indexed="81"/>
            <rFont val="ＭＳ Ｐゴシック"/>
            <family val="3"/>
            <charset val="128"/>
          </rPr>
          <t xml:space="preserve">学  生
</t>
        </r>
        <r>
          <rPr>
            <b/>
            <sz val="9"/>
            <color indexed="81"/>
            <rFont val="FangSong"/>
            <family val="3"/>
            <charset val="134"/>
          </rPr>
          <t>职员
留学準備中</t>
        </r>
      </text>
    </comment>
    <comment ref="U2" authorId="0" shapeId="0">
      <text>
        <r>
          <rPr>
            <b/>
            <sz val="9"/>
            <color indexed="81"/>
            <rFont val="ＭＳ Ｐゴシック"/>
            <family val="3"/>
            <charset val="128"/>
          </rPr>
          <t xml:space="preserve">QQ号
</t>
        </r>
      </text>
    </comment>
  </commentList>
</comments>
</file>

<file path=xl/comments3.xml><?xml version="1.0" encoding="utf-8"?>
<comments xmlns="http://schemas.openxmlformats.org/spreadsheetml/2006/main">
  <authors>
    <author>nakari</author>
  </authors>
  <commentList>
    <comment ref="C21" authorId="0" shapeId="0">
      <text>
        <r>
          <rPr>
            <b/>
            <sz val="9"/>
            <color indexed="81"/>
            <rFont val="ＭＳ Ｐゴシック"/>
            <family val="3"/>
            <charset val="128"/>
          </rPr>
          <t xml:space="preserve">rate：
</t>
        </r>
      </text>
    </comment>
  </commentList>
</comments>
</file>

<file path=xl/sharedStrings.xml><?xml version="1.0" encoding="utf-8"?>
<sst xmlns="http://schemas.openxmlformats.org/spreadsheetml/2006/main" count="939" uniqueCount="784">
  <si>
    <t>紹介者機関名
(中介名)</t>
  </si>
  <si>
    <t>前年税引き
後の年収
Annual income</t>
  </si>
  <si>
    <t>出生地
Place of birth</t>
  </si>
  <si>
    <t>管理番号 
Registration No.</t>
  </si>
  <si>
    <t>1.</t>
  </si>
  <si>
    <t>国　籍</t>
  </si>
  <si>
    <t>Nationality</t>
  </si>
  <si>
    <t xml:space="preserve">     Name</t>
  </si>
  <si>
    <t>3.</t>
  </si>
  <si>
    <t>生年月日</t>
  </si>
  <si>
    <t xml:space="preserve">
 </t>
  </si>
  <si>
    <t>Date of birth</t>
  </si>
  <si>
    <t xml:space="preserve">            </t>
  </si>
  <si>
    <t>6.</t>
  </si>
  <si>
    <t>続  柄</t>
  </si>
  <si>
    <t>氏　   名</t>
  </si>
  <si>
    <t>生 年 月 日</t>
  </si>
  <si>
    <t>職　業</t>
  </si>
  <si>
    <t>Relationship</t>
  </si>
  <si>
    <t xml:space="preserve">  Name</t>
  </si>
  <si>
    <t>Occupation</t>
  </si>
  <si>
    <t>Address</t>
  </si>
  <si>
    <t/>
  </si>
  <si>
    <t>详细地址</t>
  </si>
  <si>
    <t>8.</t>
  </si>
  <si>
    <t>学  校  名</t>
  </si>
  <si>
    <t>入 学 年 月</t>
  </si>
  <si>
    <t xml:space="preserve"> 卒 業 年 月</t>
  </si>
  <si>
    <t>Name of school</t>
  </si>
  <si>
    <t>Date of admission</t>
  </si>
  <si>
    <t>Date of graduation</t>
  </si>
  <si>
    <t>(1)</t>
  </si>
  <si>
    <t>(2)</t>
  </si>
  <si>
    <t>(3)</t>
  </si>
  <si>
    <t>(4)</t>
  </si>
  <si>
    <t>(5)</t>
  </si>
  <si>
    <t>9.</t>
  </si>
  <si>
    <t>修 了 年 月</t>
  </si>
  <si>
    <t xml:space="preserve"> Date of graduation</t>
  </si>
  <si>
    <t>勤  務  先</t>
  </si>
  <si>
    <t xml:space="preserve"> 就 職 年 月</t>
  </si>
  <si>
    <t xml:space="preserve"> 退 職 年 月</t>
  </si>
  <si>
    <t>Name of company</t>
  </si>
  <si>
    <t xml:space="preserve"> Date of  start</t>
  </si>
  <si>
    <t xml:space="preserve">  Date of　end</t>
  </si>
  <si>
    <t>11.出入日本国歴：　</t>
  </si>
  <si>
    <t>（有の場合回数：</t>
  </si>
  <si>
    <t xml:space="preserve"> </t>
  </si>
  <si>
    <t>回）</t>
  </si>
  <si>
    <t xml:space="preserve">Previous stay in Japan:     </t>
  </si>
  <si>
    <t xml:space="preserve">                                   </t>
  </si>
  <si>
    <t>(　If Yes:                          times　)</t>
  </si>
  <si>
    <t>在 留 資 格</t>
  </si>
  <si>
    <t>入 国 目 的</t>
  </si>
  <si>
    <t>Date of entry</t>
  </si>
  <si>
    <t xml:space="preserve"> Date of leaving</t>
  </si>
  <si>
    <t>Status of residence</t>
  </si>
  <si>
    <t>Purpose of entry</t>
  </si>
  <si>
    <t>2.</t>
  </si>
  <si>
    <t>12.</t>
  </si>
  <si>
    <t>13.</t>
  </si>
  <si>
    <t>□</t>
  </si>
  <si>
    <t>大学院</t>
  </si>
  <si>
    <t>大学</t>
  </si>
  <si>
    <t>専門学校</t>
  </si>
  <si>
    <t>その他</t>
  </si>
  <si>
    <t xml:space="preserve"> Eｎter a school of hiｇher education in Japan</t>
  </si>
  <si>
    <t>　　　</t>
  </si>
  <si>
    <t>College of technology</t>
  </si>
  <si>
    <t>Others</t>
  </si>
  <si>
    <t xml:space="preserve">    </t>
  </si>
  <si>
    <t>作成年月日</t>
  </si>
  <si>
    <t>年</t>
  </si>
  <si>
    <t>Date</t>
  </si>
  <si>
    <t xml:space="preserve">  Signature of applicant  </t>
  </si>
  <si>
    <t>経 費 支 弁 書
Letter of pledge</t>
  </si>
  <si>
    <t>日本国法務大臣　殿
To:The Minister of Justice,Japan</t>
  </si>
  <si>
    <t>国　　籍</t>
  </si>
  <si>
    <t xml:space="preserve"> Name</t>
  </si>
  <si>
    <t xml:space="preserve">　  </t>
  </si>
  <si>
    <t xml:space="preserve">  私は、この度、上記の者が日本へ入国した場合の経費支弁者になりますので、 下記とおり経費支弁の引受け経緯を説明するとともに、経費支弁について誓約いたします。</t>
  </si>
  <si>
    <t>　I am the sponsor for the student above.　I hereby pledge that I shall bear whatever responsibilities to pay the necessary expenses to cover his/her life and study in Japan as followings.</t>
  </si>
  <si>
    <t>　</t>
  </si>
  <si>
    <t>　　私は、以下の学費と生活費を支弁します。また、上記の者が在留期間更新または在留資格変更申請を行なう際には、送金証明書または本人名義預金通帳(送金事実が記載されたもの）の写し等の生活費等の支弁事実を明らかにする書類を提出します。</t>
  </si>
  <si>
    <t>I will bear following studen'ｓ expenses duning stay in Japan. When the student above extend or change his/her visa in Japan.
I will submit some remittance proof such as bank transferring statement or studen'ｓ bank note to certify my remittance.</t>
  </si>
  <si>
    <t>￥ １００，０００</t>
  </si>
  <si>
    <t>Name</t>
  </si>
  <si>
    <t>氏　名</t>
  </si>
  <si>
    <t>住　所</t>
  </si>
  <si>
    <t>電話番号</t>
  </si>
  <si>
    <t xml:space="preserve"> Full Name</t>
  </si>
  <si>
    <t>Telephone No.</t>
  </si>
  <si>
    <t>職 業（会社経営内容）</t>
  </si>
  <si>
    <t>勤務先の名称</t>
  </si>
  <si>
    <t>勤務先の電話番号</t>
  </si>
  <si>
    <t>Annual Income</t>
  </si>
  <si>
    <t>Name Of Employment</t>
  </si>
  <si>
    <t>Telephone No Of Employment</t>
  </si>
  <si>
    <t>続柄(稱呼)</t>
  </si>
  <si>
    <t>在留カード番号</t>
  </si>
  <si>
    <t>Place of employment/school</t>
  </si>
  <si>
    <t>Alien Registration Number</t>
  </si>
  <si>
    <t>成績証明</t>
  </si>
  <si>
    <t>Guideline for Applicants</t>
  </si>
  <si>
    <t>(Applied from April 2014 students)</t>
  </si>
  <si>
    <t>1.Basic Qualifications</t>
  </si>
  <si>
    <t xml:space="preserve">1-1 Those who have completed (or expected to complete) total more than 12 years of education curriculum in home countries, or have qualifications(certification) equivalent to graduation from a senior high school in home countries. As a rule, applicant can apply within 5 years after graduation. </t>
  </si>
  <si>
    <t>1-2 Those who have completed above 160 hours of Japanese language course, or those who passed N5 of JLPT(Jananese Language Proficiency Test), or Level F of J-Test, or 5th Grade of NAT-TEST.</t>
  </si>
  <si>
    <t>1-3 Those who desire to go on to the higher educational institutions including universities,colleges, graduate school, and vocational schools in Japan.</t>
  </si>
  <si>
    <t>2.Application Period</t>
  </si>
  <si>
    <t>Start Date 
(Length of the program)</t>
  </si>
  <si>
    <t>Starting Period 
for Application</t>
  </si>
  <si>
    <t>Level</t>
  </si>
  <si>
    <t>January 
(1 year and 3 months)</t>
  </si>
  <si>
    <t>The previous year from June</t>
  </si>
  <si>
    <t>BasicⅡ
Intermediate Ⅰ,Ⅱ</t>
  </si>
  <si>
    <t>April 
(2 years)</t>
  </si>
  <si>
    <t>The previous year from September</t>
  </si>
  <si>
    <t>Basic　Ⅰ,Ⅱ
Intermediate Ⅰ,Ⅱ
Advanced Ⅰ,Ⅱ</t>
  </si>
  <si>
    <t>July 
(1 year and 9 months)</t>
  </si>
  <si>
    <t>The previous year from December</t>
  </si>
  <si>
    <t>Basic　Ⅰ,Ⅱ
Intermediate Ⅰ,Ⅱ
Advanced Ⅰ</t>
  </si>
  <si>
    <t>October 
(1 year and 6 months)</t>
  </si>
  <si>
    <t>The same year from March</t>
  </si>
  <si>
    <t>Basic　Ⅰ,Ⅱ
Intermediate Ⅰ,Ⅱ</t>
  </si>
  <si>
    <t>3.School Hours</t>
  </si>
  <si>
    <t>*Placement test is executed after enrollment and students are assigned either in morning classes or afternoon classes.</t>
  </si>
  <si>
    <t>・Morning　Classes　　　　9：20　～　12：40</t>
  </si>
  <si>
    <t>・Afternoon　Classes　 　1：20　～　　4：40</t>
  </si>
  <si>
    <t>4.Tuition Fee（￥）</t>
  </si>
  <si>
    <t>First Year</t>
  </si>
  <si>
    <t>Second Year</t>
  </si>
  <si>
    <t>All 
courses</t>
  </si>
  <si>
    <t xml:space="preserve">2 years
Course </t>
  </si>
  <si>
    <t>1year 9months
Course</t>
  </si>
  <si>
    <t>1year 6months
Course</t>
  </si>
  <si>
    <t>1year 3months
Course</t>
  </si>
  <si>
    <t>Entrance Fee</t>
  </si>
  <si>
    <t>Facility and study materials Fees</t>
  </si>
  <si>
    <t>Tuition</t>
  </si>
  <si>
    <t>Total</t>
  </si>
  <si>
    <t xml:space="preserve">・All bank remmittance cost should be borne by applicant.  </t>
  </si>
  <si>
    <t>*Regarding Tuition repayment</t>
  </si>
  <si>
    <t xml:space="preserve">In case of enrollment does not get proceeded according to rejection of VISA issuing by Japanese Embassy located in applicant's country, or applicant's condition goes wrong such as illness or incident...etc. before entering Japan, all tuition fee except entrance fee could be repaid.  </t>
  </si>
  <si>
    <t>But after entering Japan, all tuition fee cannot be repaid.</t>
  </si>
  <si>
    <t>募集要項　　</t>
  </si>
  <si>
    <t>1　基本的な応募資格</t>
  </si>
  <si>
    <t>①　外国において、通常の課程による12年の学校教育課程を修了した者</t>
  </si>
  <si>
    <t>②　日本語学習歴が通算160学習時間以上、且つJ.TEST F級以上或は
　　　日本語能力N5級以上合格した者或はNAT-TEST 4級以上合格した者</t>
  </si>
  <si>
    <r>
      <t>2</t>
    </r>
    <r>
      <rPr>
        <sz val="7"/>
        <color indexed="48"/>
        <rFont val="ＭＳ Ｐゴシック"/>
        <family val="3"/>
        <charset val="134"/>
      </rPr>
      <t xml:space="preserve">        </t>
    </r>
    <r>
      <rPr>
        <sz val="12"/>
        <color indexed="48"/>
        <rFont val="ＭＳ Ｐゴシック"/>
        <family val="3"/>
        <charset val="134"/>
      </rPr>
      <t>学習コース</t>
    </r>
  </si>
  <si>
    <t>コース名</t>
  </si>
  <si>
    <t>入学時期</t>
  </si>
  <si>
    <t>出願期間</t>
  </si>
  <si>
    <t>レベル</t>
  </si>
  <si>
    <t>04月</t>
  </si>
  <si>
    <t>前年09月～</t>
  </si>
  <si>
    <t>初級Ⅰ、Ⅱ、中級、上級</t>
  </si>
  <si>
    <t>日本語進学1年9ヶ月コース</t>
  </si>
  <si>
    <t>07月</t>
  </si>
  <si>
    <t>前年12月～</t>
  </si>
  <si>
    <t>日本語進学1年6ヶ月コース</t>
  </si>
  <si>
    <t>10月</t>
  </si>
  <si>
    <t>同年03月～</t>
  </si>
  <si>
    <t>日本語進学1年3ヶ月コース</t>
  </si>
  <si>
    <t>01月</t>
  </si>
  <si>
    <t>前年06月～</t>
  </si>
  <si>
    <t>初級　Ⅱ、中級、上級</t>
  </si>
  <si>
    <r>
      <t>3  授業時間</t>
    </r>
    <r>
      <rPr>
        <sz val="10.5"/>
        <color indexed="48"/>
        <rFont val="ＭＳ Ｐゴシック"/>
        <family val="3"/>
        <charset val="134"/>
      </rPr>
      <t xml:space="preserve"> </t>
    </r>
    <r>
      <rPr>
        <sz val="10.5"/>
        <color indexed="8"/>
        <rFont val="ＭＳ Ｐゴシック"/>
        <family val="3"/>
        <charset val="134"/>
      </rPr>
      <t xml:space="preserve"> (入学後レベルテストを行い、午前か午後いずれかのクラスに配属されます）</t>
    </r>
  </si>
  <si>
    <t>　　● 午前クラス　　9時20分から12時40分</t>
  </si>
  <si>
    <t>　　● 午後クラス　 13時20分から16時40分</t>
  </si>
  <si>
    <r>
      <t>4  学　費</t>
    </r>
    <r>
      <rPr>
        <sz val="12"/>
        <color indexed="8"/>
        <rFont val="ＭＳ Ｐゴシック"/>
        <family val="3"/>
        <charset val="134"/>
      </rPr>
      <t>　(円、</t>
    </r>
    <r>
      <rPr>
        <sz val="12"/>
        <color indexed="10"/>
        <rFont val="ＭＳ Ｐゴシック"/>
        <family val="3"/>
        <charset val="134"/>
      </rPr>
      <t>別途8%の消費税かかります</t>
    </r>
    <r>
      <rPr>
        <sz val="12"/>
        <color indexed="8"/>
        <rFont val="ＭＳ Ｐゴシック"/>
        <family val="3"/>
        <charset val="134"/>
      </rPr>
      <t>)</t>
    </r>
  </si>
  <si>
    <r>
      <t xml:space="preserve">一年目
</t>
    </r>
    <r>
      <rPr>
        <sz val="10"/>
        <color indexed="8"/>
        <rFont val="ＭＳ Ｐゴシック"/>
        <family val="3"/>
        <charset val="134"/>
      </rPr>
      <t>（全コース）</t>
    </r>
  </si>
  <si>
    <t>二　　年　　目</t>
  </si>
  <si>
    <t>２年コース</t>
  </si>
  <si>
    <t>1年９か月コース</t>
  </si>
  <si>
    <t>1年６か月コース</t>
  </si>
  <si>
    <t>1年3か月コース</t>
  </si>
  <si>
    <t>入学金</t>
  </si>
  <si>
    <t>―――</t>
  </si>
  <si>
    <t>教材・施設費</t>
  </si>
  <si>
    <t>授業料</t>
  </si>
  <si>
    <t>合　計</t>
  </si>
  <si>
    <t>5  納入金の返還について</t>
  </si>
  <si>
    <t>　　5-1在留資格認定証明書が不交付の場合、出願選考料以外の費用を追加徴収しない。</t>
  </si>
  <si>
    <t>　　5-2在留資格認定証明書は交付されたが、入国査証(ビザ）の申請を行わず不来日の場合、出願選考料と入学金</t>
  </si>
  <si>
    <t>　　　　　を除く全納入金を返還する。ただし、入学許可書、在留資格認定証明書の返却が必要。</t>
  </si>
  <si>
    <t>　　5-3在外公館で入国査証の申請をしたが、認められず、来日できなかった場合、出願選考料と入学金を除く全納　　</t>
  </si>
  <si>
    <t>　　　　　入金を返還する。だたし、入学許可書の返却と在外公館において査証が発給されなかったことの確認が必要。</t>
  </si>
  <si>
    <t>　　5-4入国査証を取得したが、来日以前に入学を辞退した場合、入国査証が未使用でかつ失効が確認できた場合</t>
  </si>
  <si>
    <t>　　　　　は、出願選考料と入学金を除く全納入金を返還する。ただし、入学許可書の返却が必要。</t>
  </si>
  <si>
    <t>　　5-5入国査証を取得し来日し入学した学生が、中途退学した場合、あるいは来日後不入学の場合も原則として</t>
  </si>
  <si>
    <t>　　　　　すべての納入金を返還しない。</t>
  </si>
  <si>
    <r>
      <t xml:space="preserve">勤務先
</t>
    </r>
    <r>
      <rPr>
        <sz val="10"/>
        <rFont val="SimSun"/>
        <charset val="134"/>
      </rPr>
      <t>会社名
Name of employment</t>
    </r>
  </si>
  <si>
    <r>
      <t xml:space="preserve">4. </t>
    </r>
    <r>
      <rPr>
        <sz val="12"/>
        <rFont val="SimSun"/>
        <charset val="134"/>
      </rPr>
      <t xml:space="preserve"> 性 　別</t>
    </r>
  </si>
  <si>
    <r>
      <t>学　歴</t>
    </r>
    <r>
      <rPr>
        <sz val="11"/>
        <rFont val="SimSun"/>
        <charset val="134"/>
      </rPr>
      <t>（初等教育から順次最終学歴まで）　Education（Elementary to final Education in order)</t>
    </r>
  </si>
  <si>
    <r>
      <t>日本語学習歴</t>
    </r>
    <r>
      <rPr>
        <sz val="14"/>
        <rFont val="SimSun"/>
        <charset val="134"/>
      </rPr>
      <t>　</t>
    </r>
    <r>
      <rPr>
        <sz val="11"/>
        <rFont val="SimSun"/>
        <charset val="134"/>
      </rPr>
      <t xml:space="preserve">　Japanese study experience </t>
    </r>
  </si>
  <si>
    <r>
      <t>職　　歴</t>
    </r>
    <r>
      <rPr>
        <sz val="14"/>
        <rFont val="SimSun"/>
        <charset val="134"/>
      </rPr>
      <t>　</t>
    </r>
    <r>
      <rPr>
        <sz val="11"/>
        <rFont val="SimSun"/>
        <charset val="134"/>
      </rPr>
      <t>　Work experience</t>
    </r>
  </si>
  <si>
    <r>
      <t>就 学 理 由</t>
    </r>
    <r>
      <rPr>
        <sz val="14"/>
        <rFont val="SimSun"/>
        <charset val="134"/>
      </rPr>
      <t xml:space="preserve"> </t>
    </r>
    <r>
      <rPr>
        <sz val="11"/>
        <rFont val="SimSun"/>
        <charset val="134"/>
      </rPr>
      <t xml:space="preserve"> Reasons for studying Japanese language</t>
    </r>
  </si>
  <si>
    <r>
      <t>修了後の予定</t>
    </r>
    <r>
      <rPr>
        <sz val="11"/>
        <rFont val="SimSun"/>
        <charset val="134"/>
      </rPr>
      <t>　Plan after graduation</t>
    </r>
  </si>
  <si>
    <r>
      <t xml:space="preserve"> ■</t>
    </r>
    <r>
      <rPr>
        <sz val="11"/>
        <rFont val="SimSun"/>
        <charset val="134"/>
      </rPr>
      <t xml:space="preserve"> 日本での進学予定　</t>
    </r>
  </si>
  <si>
    <r>
      <t>1.(1) 申請者との関係 Relationship with the student (口に「</t>
    </r>
    <r>
      <rPr>
        <sz val="12"/>
        <rFont val="ＭＳ Ｐゴシック"/>
        <family val="3"/>
        <charset val="134"/>
      </rPr>
      <t>✓</t>
    </r>
    <r>
      <rPr>
        <sz val="12"/>
        <rFont val="SimSun"/>
        <charset val="134"/>
      </rPr>
      <t>」を記入してください。Please tick 「</t>
    </r>
    <r>
      <rPr>
        <sz val="12"/>
        <rFont val="ＭＳ Ｐゴシック"/>
        <family val="3"/>
        <charset val="134"/>
      </rPr>
      <t>✓</t>
    </r>
    <r>
      <rPr>
        <sz val="12"/>
        <rFont val="SimSun"/>
        <charset val="134"/>
      </rPr>
      <t>」　in the 口 box.)</t>
    </r>
  </si>
  <si>
    <r>
      <t>(初年度　/</t>
    </r>
    <r>
      <rPr>
        <sz val="10"/>
        <rFont val="SimSun"/>
        <charset val="134"/>
      </rPr>
      <t xml:space="preserve"> first year )</t>
    </r>
  </si>
  <si>
    <r>
      <t>（月額 /</t>
    </r>
    <r>
      <rPr>
        <sz val="10"/>
        <rFont val="SimSun"/>
        <charset val="134"/>
      </rPr>
      <t xml:space="preserve"> Per month</t>
    </r>
    <r>
      <rPr>
        <sz val="12"/>
        <rFont val="SimSun"/>
        <charset val="134"/>
      </rPr>
      <t xml:space="preserve"> )</t>
    </r>
  </si>
  <si>
    <r>
      <t xml:space="preserve"> (3) 支弁方法　</t>
    </r>
    <r>
      <rPr>
        <sz val="10"/>
        <rFont val="SimSun"/>
        <charset val="134"/>
      </rPr>
      <t>The measuer of payment(Please explain how to pay the amount above.</t>
    </r>
  </si>
  <si>
    <r>
      <t>学校指定銀行口座へ振り込みます。</t>
    </r>
    <r>
      <rPr>
        <b/>
        <sz val="13"/>
        <rFont val="SimSun"/>
        <charset val="134"/>
      </rPr>
      <t xml:space="preserve">
</t>
    </r>
    <r>
      <rPr>
        <sz val="10"/>
        <rFont val="SimSun"/>
        <charset val="134"/>
      </rPr>
      <t>Transfer the above amount to the school bank account</t>
    </r>
  </si>
  <si>
    <r>
      <t>前期　現金手渡します。</t>
    </r>
    <r>
      <rPr>
        <b/>
        <sz val="10"/>
        <rFont val="SimSun"/>
        <charset val="134"/>
      </rPr>
      <t xml:space="preserve">
</t>
    </r>
    <r>
      <rPr>
        <sz val="10"/>
        <rFont val="SimSun"/>
        <charset val="134"/>
      </rPr>
      <t>First Term      Hand necessary amount of cash to the applicant</t>
    </r>
  </si>
  <si>
    <r>
      <t>後期　本人の銀行口座に振り込みます。</t>
    </r>
    <r>
      <rPr>
        <sz val="10"/>
        <rFont val="SimSun"/>
        <charset val="134"/>
      </rPr>
      <t xml:space="preserve">
Second Term   Transfer necessary amount to the applicant's bank account</t>
    </r>
  </si>
  <si>
    <r>
      <t xml:space="preserve">署　　名
</t>
    </r>
    <r>
      <rPr>
        <sz val="10"/>
        <rFont val="SimSun"/>
        <charset val="134"/>
      </rPr>
      <t xml:space="preserve">  Signature
（签名）　　　　　</t>
    </r>
  </si>
  <si>
    <r>
      <t>電　　話</t>
    </r>
    <r>
      <rPr>
        <sz val="10"/>
        <rFont val="SimSun"/>
        <charset val="134"/>
      </rPr>
      <t xml:space="preserve">
Phone number</t>
    </r>
  </si>
  <si>
    <r>
      <rPr>
        <sz val="12"/>
        <rFont val="SimSun"/>
        <charset val="134"/>
      </rPr>
      <t>電話番号
及びFAX番号</t>
    </r>
    <r>
      <rPr>
        <sz val="10"/>
        <rFont val="SimSun"/>
        <charset val="134"/>
      </rPr>
      <t xml:space="preserve">
TEL No.&amp; FAX No</t>
    </r>
  </si>
  <si>
    <r>
      <rPr>
        <sz val="12"/>
        <rFont val="SimSun"/>
        <charset val="134"/>
      </rPr>
      <t>住所</t>
    </r>
    <r>
      <rPr>
        <sz val="10"/>
        <rFont val="SimSun"/>
        <charset val="134"/>
      </rPr>
      <t xml:space="preserve">
Addree</t>
    </r>
  </si>
  <si>
    <r>
      <rPr>
        <sz val="12"/>
        <rFont val="SimSun"/>
        <charset val="134"/>
      </rPr>
      <t xml:space="preserve">
メールアドレス</t>
    </r>
    <r>
      <rPr>
        <sz val="10"/>
        <rFont val="SimSun"/>
        <charset val="134"/>
      </rPr>
      <t xml:space="preserve">
E-MAIL</t>
    </r>
  </si>
  <si>
    <t>中专、职高、高中
都选择“高等学校”。
大专选择“短期大学”</t>
    <phoneticPr fontId="24"/>
  </si>
  <si>
    <t>XX省XX市
参照毕业证书和户口本</t>
    <phoneticPr fontId="24"/>
  </si>
  <si>
    <t>填写毕业证书或预毕业
证明上的学校名的全称</t>
    <phoneticPr fontId="24"/>
  </si>
  <si>
    <t>填写毕业证书或预毕业证明上的毕业时间。如：2017/6</t>
    <phoneticPr fontId="24"/>
  </si>
  <si>
    <t xml:space="preserve">资金担保人去年收入
(要近10万以上)
单位：元
</t>
    <phoneticPr fontId="24"/>
  </si>
  <si>
    <t>资金担保人公司电话号码
（尽量是座机号码）</t>
    <phoneticPr fontId="24"/>
  </si>
  <si>
    <t>请根据公证书填写。距离现在的工作地点远的话，需要加填暂住地。
如户籍地：XXXXX/暂住地：XXXXX</t>
    <phoneticPr fontId="24"/>
  </si>
  <si>
    <t>小学校名的全称</t>
    <phoneticPr fontId="24"/>
  </si>
  <si>
    <t>初中校名的全称</t>
    <phoneticPr fontId="24"/>
  </si>
  <si>
    <t>填写毕业证书或预毕业证明上的时间</t>
    <phoneticPr fontId="24"/>
  </si>
  <si>
    <t>请填写详细校址。
参考成绩单或在其他学校开的证明上的地址</t>
    <phoneticPr fontId="24"/>
  </si>
  <si>
    <t>父</t>
    <phoneticPr fontId="24"/>
  </si>
  <si>
    <t>母</t>
    <phoneticPr fontId="24"/>
  </si>
  <si>
    <r>
      <t>　(2) 経費支弁の理由および引受経緯　</t>
    </r>
    <r>
      <rPr>
        <sz val="11"/>
        <rFont val="SimSun"/>
        <charset val="134"/>
      </rPr>
      <t>Reason For Sponsorship</t>
    </r>
    <phoneticPr fontId="24"/>
  </si>
  <si>
    <t>２．　経費支弁額と支弁方法　The amount of expenses the sponsor will bear, and the measure of payment</t>
    <phoneticPr fontId="24"/>
  </si>
  <si>
    <r>
      <t>学　費：</t>
    </r>
    <r>
      <rPr>
        <b/>
        <sz val="13"/>
        <rFont val="SimSun"/>
        <charset val="134"/>
      </rPr>
      <t xml:space="preserve">
</t>
    </r>
    <r>
      <rPr>
        <sz val="10"/>
        <rFont val="SimSun"/>
        <charset val="134"/>
      </rPr>
      <t>Tuition Fees：</t>
    </r>
    <phoneticPr fontId="24"/>
  </si>
  <si>
    <r>
      <t>生活費：</t>
    </r>
    <r>
      <rPr>
        <b/>
        <sz val="13"/>
        <rFont val="SimSun"/>
        <charset val="134"/>
      </rPr>
      <t xml:space="preserve">
</t>
    </r>
    <r>
      <rPr>
        <sz val="10"/>
        <rFont val="SimSun"/>
        <charset val="134"/>
      </rPr>
      <t>Living expenses：</t>
    </r>
    <phoneticPr fontId="24"/>
  </si>
  <si>
    <t>経費支弁者2
氏名</t>
    <phoneticPr fontId="24"/>
  </si>
  <si>
    <t>経費支弁者2
住所</t>
    <phoneticPr fontId="24"/>
  </si>
  <si>
    <t>経費支弁者2
TEL</t>
    <phoneticPr fontId="24"/>
  </si>
  <si>
    <t>経費支弁者2
勤務先の名称</t>
    <phoneticPr fontId="24"/>
  </si>
  <si>
    <t>経費支弁者2
勤務先TEL</t>
    <phoneticPr fontId="24"/>
  </si>
  <si>
    <t>経費支弁者2年入</t>
    <phoneticPr fontId="24"/>
  </si>
  <si>
    <t>約</t>
    <phoneticPr fontId="24"/>
  </si>
  <si>
    <t>同居
予定</t>
    <phoneticPr fontId="24"/>
  </si>
  <si>
    <t>是否同居</t>
    <phoneticPr fontId="24"/>
  </si>
  <si>
    <t>はい</t>
    <phoneticPr fontId="24"/>
  </si>
  <si>
    <t>いいえ</t>
    <phoneticPr fontId="24"/>
  </si>
  <si>
    <t>资金担保人的单位的全称，和公章一致。
个体户者可填“xx个体户”</t>
    <phoneticPr fontId="24"/>
  </si>
  <si>
    <t>高中校名的全称。同时检查是否与毕业证书和成绩单上一致</t>
    <phoneticPr fontId="24"/>
  </si>
  <si>
    <t>大学以上校名。同时检查是否与毕业证书和成绩单上一致。没有者请删掉</t>
    <phoneticPr fontId="24"/>
  </si>
  <si>
    <t>国　籍</t>
    <phoneticPr fontId="24"/>
  </si>
  <si>
    <t>Nationality</t>
    <phoneticPr fontId="24"/>
  </si>
  <si>
    <t>生年月日</t>
    <phoneticPr fontId="24"/>
  </si>
  <si>
    <t>Date of birth</t>
    <phoneticPr fontId="24"/>
  </si>
  <si>
    <t>截止到填表日期，总学时需要达到180学时以上
所以一般在三个月前</t>
    <phoneticPr fontId="24"/>
  </si>
  <si>
    <r>
      <t>注）経費支弁者の家族（配偶者及び</t>
    </r>
    <r>
      <rPr>
        <sz val="11"/>
        <rFont val="SimSun"/>
        <charset val="134"/>
      </rPr>
      <t>子、同居</t>
    </r>
    <r>
      <rPr>
        <sz val="11"/>
        <rFont val="ＭＳ Ｐゴシック"/>
        <family val="3"/>
        <charset val="128"/>
      </rPr>
      <t>別居の有無問わず全員</t>
    </r>
    <r>
      <rPr>
        <sz val="11"/>
        <rFont val="SimSun"/>
        <charset val="134"/>
      </rPr>
      <t>）及び経費支弁者と同居する者</t>
    </r>
    <phoneticPr fontId="24"/>
  </si>
  <si>
    <t>居　住　地</t>
    <phoneticPr fontId="24"/>
  </si>
  <si>
    <t>所　在　地（詳細）</t>
    <phoneticPr fontId="24"/>
  </si>
  <si>
    <t>居　住　地(詳細)</t>
    <phoneticPr fontId="24"/>
  </si>
  <si>
    <t>已故或离异者，请在这里注明，职业栏可空着。</t>
    <phoneticPr fontId="24"/>
  </si>
  <si>
    <t>请根据公证书填写。距离现在的学校或工作地点远的话，需要加填暂住地。
如 暂住地：XXX     /户籍地：XXX</t>
    <phoneticPr fontId="24"/>
  </si>
  <si>
    <t>已故或离异者，请在这里注明，职业栏可空着。
入管局有过档案的，请另行告知资料指导的老师</t>
    <phoneticPr fontId="24"/>
  </si>
  <si>
    <t>所在地不能和同一时期的工作或学习地点距离太远、时间不能和上班时间重复</t>
    <phoneticPr fontId="24"/>
  </si>
  <si>
    <t>①</t>
    <phoneticPr fontId="24"/>
  </si>
  <si>
    <t>本人署名</t>
    <phoneticPr fontId="24"/>
  </si>
  <si>
    <r>
      <t xml:space="preserve">署　　名
</t>
    </r>
    <r>
      <rPr>
        <sz val="10"/>
        <rFont val="SimSun"/>
        <charset val="134"/>
      </rPr>
      <t xml:space="preserve">  Signature
（签名）　　　　　</t>
    </r>
    <phoneticPr fontId="24"/>
  </si>
  <si>
    <t>申请过或来日过的家人的称呼
（有的情况下）</t>
    <phoneticPr fontId="24"/>
  </si>
  <si>
    <t>申请时或来日时的职业
（家人）</t>
    <phoneticPr fontId="24"/>
  </si>
  <si>
    <r>
      <t xml:space="preserve"> (1) 学　費
  </t>
    </r>
    <r>
      <rPr>
        <sz val="10"/>
        <rFont val="SimSun"/>
        <charset val="134"/>
      </rPr>
      <t xml:space="preserve">Tuition Fee  </t>
    </r>
    <phoneticPr fontId="24"/>
  </si>
  <si>
    <r>
      <t xml:space="preserve"> (2) 生活費
</t>
    </r>
    <r>
      <rPr>
        <sz val="10"/>
        <rFont val="SimSun"/>
        <charset val="134"/>
      </rPr>
      <t>　Living expenses</t>
    </r>
    <phoneticPr fontId="24"/>
  </si>
  <si>
    <t>②</t>
    <phoneticPr fontId="24"/>
  </si>
  <si>
    <t>③</t>
    <phoneticPr fontId="24"/>
  </si>
  <si>
    <t>④</t>
    <phoneticPr fontId="24"/>
  </si>
  <si>
    <t>⑤</t>
    <phoneticPr fontId="24"/>
  </si>
  <si>
    <t>⑥</t>
    <phoneticPr fontId="24"/>
  </si>
  <si>
    <t>⑦</t>
    <phoneticPr fontId="24"/>
  </si>
  <si>
    <t>⑧</t>
    <phoneticPr fontId="24"/>
  </si>
  <si>
    <r>
      <t>経費支弁者
氏名</t>
    </r>
    <r>
      <rPr>
        <sz val="10"/>
        <rFont val="SimSun"/>
        <charset val="134"/>
      </rPr>
      <t xml:space="preserve">
Sponsor’s  name</t>
    </r>
    <phoneticPr fontId="24"/>
  </si>
  <si>
    <t>所　在　地(省、市)</t>
    <phoneticPr fontId="24"/>
  </si>
  <si>
    <t>所　在　地(省、市)</t>
    <phoneticPr fontId="24"/>
  </si>
  <si>
    <t>7.</t>
    <phoneticPr fontId="24"/>
  </si>
  <si>
    <r>
      <t>経費支弁者
氏　名</t>
    </r>
    <r>
      <rPr>
        <sz val="10"/>
        <rFont val="SimSun"/>
        <charset val="134"/>
      </rPr>
      <t xml:space="preserve">
Sponsor’s  name</t>
    </r>
    <phoneticPr fontId="24"/>
  </si>
  <si>
    <r>
      <t>注）経費支弁者の家族（配偶者及び</t>
    </r>
    <r>
      <rPr>
        <sz val="11"/>
        <rFont val="SimSun"/>
        <charset val="134"/>
      </rPr>
      <t>子、同居</t>
    </r>
    <r>
      <rPr>
        <sz val="11"/>
        <rFont val="ＭＳ Ｐゴシック"/>
        <family val="3"/>
        <charset val="128"/>
      </rPr>
      <t>別居の有無問わず全員</t>
    </r>
    <r>
      <rPr>
        <sz val="11"/>
        <rFont val="SimSun"/>
        <charset val="134"/>
      </rPr>
      <t>）及び経費支弁者と同居する者</t>
    </r>
    <phoneticPr fontId="24"/>
  </si>
  <si>
    <t>私の家族及び私と同居する者は、申請者と履歴書の7.家族欄の通りのみです。</t>
    <phoneticPr fontId="24"/>
  </si>
  <si>
    <r>
      <t xml:space="preserve">署　　名
</t>
    </r>
    <r>
      <rPr>
        <sz val="10"/>
        <rFont val="SimSun"/>
        <charset val="134"/>
      </rPr>
      <t xml:space="preserve">  Signature
（签名）　　　　　</t>
    </r>
    <phoneticPr fontId="24"/>
  </si>
  <si>
    <r>
      <rPr>
        <sz val="11"/>
        <rFont val="SimSun"/>
        <charset val="134"/>
      </rPr>
      <t>作成年月日</t>
    </r>
    <r>
      <rPr>
        <sz val="14"/>
        <rFont val="SimSun"/>
        <charset val="134"/>
      </rPr>
      <t xml:space="preserve">
</t>
    </r>
    <r>
      <rPr>
        <sz val="10"/>
        <rFont val="SimSun"/>
        <charset val="134"/>
      </rPr>
      <t>Date
(填表时间)</t>
    </r>
    <phoneticPr fontId="24"/>
  </si>
  <si>
    <r>
      <rPr>
        <sz val="11"/>
        <rFont val="SimSun"/>
        <charset val="134"/>
      </rPr>
      <t>作成年月日</t>
    </r>
    <r>
      <rPr>
        <sz val="14"/>
        <rFont val="SimSun"/>
        <charset val="134"/>
      </rPr>
      <t xml:space="preserve">
</t>
    </r>
    <r>
      <rPr>
        <sz val="10"/>
        <rFont val="SimSun"/>
        <charset val="134"/>
      </rPr>
      <t>Date</t>
    </r>
    <phoneticPr fontId="24"/>
  </si>
  <si>
    <t>Please write all the family members including spouse and children regardless of living together or not, and also those who live with the sponsor.</t>
    <phoneticPr fontId="24"/>
  </si>
  <si>
    <t xml:space="preserve">  Please write all the family members including spouse and children regardless of living together or not, and also those who live with the sponsor.</t>
    <phoneticPr fontId="24"/>
  </si>
  <si>
    <t xml:space="preserve">国　籍           Nationality </t>
    <phoneticPr fontId="24"/>
  </si>
  <si>
    <t>氏　 名                             Name</t>
    <phoneticPr fontId="24"/>
  </si>
  <si>
    <r>
      <t>性別S</t>
    </r>
    <r>
      <rPr>
        <sz val="11"/>
        <rFont val="SimSun"/>
        <charset val="134"/>
      </rPr>
      <t>ex</t>
    </r>
    <phoneticPr fontId="24"/>
  </si>
  <si>
    <t>生年月日      Date of Birth</t>
    <phoneticPr fontId="24"/>
  </si>
  <si>
    <t>年齢     Age</t>
    <phoneticPr fontId="24"/>
  </si>
  <si>
    <t xml:space="preserve">職　業             Occupation </t>
    <phoneticPr fontId="24"/>
  </si>
  <si>
    <r>
      <t>同居</t>
    </r>
    <r>
      <rPr>
        <sz val="11"/>
        <rFont val="ＭＳ Ｐゴシック"/>
        <family val="3"/>
        <charset val="128"/>
      </rPr>
      <t>・別居の有無</t>
    </r>
    <r>
      <rPr>
        <sz val="11"/>
        <rFont val="SimSun"/>
        <charset val="134"/>
      </rPr>
      <t xml:space="preserve">  </t>
    </r>
    <r>
      <rPr>
        <sz val="7"/>
        <rFont val="SimSun"/>
        <charset val="134"/>
      </rPr>
      <t xml:space="preserve"> Living together or not</t>
    </r>
    <phoneticPr fontId="24"/>
  </si>
  <si>
    <r>
      <t xml:space="preserve">居　住　地        </t>
    </r>
    <r>
      <rPr>
        <sz val="7"/>
        <rFont val="SimSun"/>
        <charset val="134"/>
      </rPr>
      <t>Place of residence</t>
    </r>
    <phoneticPr fontId="24"/>
  </si>
  <si>
    <t xml:space="preserve">   </t>
    <phoneticPr fontId="24"/>
  </si>
  <si>
    <t>经费支付人的家族成员（配偶及子女，同居分居均需）以及所有与经费支付人同居的其他成员</t>
    <phoneticPr fontId="24"/>
  </si>
  <si>
    <r>
      <t xml:space="preserve">経費支弁者の家族一覧表
</t>
    </r>
    <r>
      <rPr>
        <sz val="10"/>
        <rFont val="SimSun"/>
        <charset val="134"/>
      </rPr>
      <t>Family members of the Financial Sponsor</t>
    </r>
    <phoneticPr fontId="24"/>
  </si>
  <si>
    <t>担保人填写自己的姓名。确认上面的所需费用（切记让担保人知道金额和有签过名）</t>
    <phoneticPr fontId="24"/>
  </si>
  <si>
    <t>请根据公证书填写。距离现在的学校或工作地点远的话，需要加填暂住地。
如 暂住地：XXX     /户籍地：XXX</t>
    <phoneticPr fontId="24"/>
  </si>
  <si>
    <t>=K107</t>
    <phoneticPr fontId="24"/>
  </si>
  <si>
    <t>-----</t>
    <phoneticPr fontId="24"/>
  </si>
  <si>
    <r>
      <t>家　族</t>
    </r>
    <r>
      <rPr>
        <sz val="10"/>
        <rFont val="SimSun"/>
        <charset val="134"/>
      </rPr>
      <t>(父、母、兄弟、姉妹)</t>
    </r>
    <r>
      <rPr>
        <sz val="11"/>
        <rFont val="SimSun"/>
        <charset val="134"/>
      </rPr>
      <t>　 Family members</t>
    </r>
    <phoneticPr fontId="24"/>
  </si>
  <si>
    <t xml:space="preserve">family Name Given Name: </t>
    <phoneticPr fontId="24"/>
  </si>
  <si>
    <t xml:space="preserve">Date of birth: </t>
    <phoneticPr fontId="24"/>
  </si>
  <si>
    <t xml:space="preserve"> Sex: </t>
    <phoneticPr fontId="24"/>
  </si>
  <si>
    <t xml:space="preserve">Marital Status: </t>
    <phoneticPr fontId="24"/>
  </si>
  <si>
    <t xml:space="preserve"> Address: </t>
    <phoneticPr fontId="24"/>
  </si>
  <si>
    <t xml:space="preserve">Previous stay in Japan:   </t>
    <phoneticPr fontId="24"/>
  </si>
  <si>
    <t>出入日本国歴</t>
  </si>
  <si>
    <t>Relationship with the student:</t>
    <phoneticPr fontId="24"/>
  </si>
  <si>
    <t>申請者との関係</t>
    <phoneticPr fontId="24"/>
  </si>
  <si>
    <t>Place of birth:</t>
    <phoneticPr fontId="24"/>
  </si>
  <si>
    <t>Occupation:</t>
    <phoneticPr fontId="24"/>
  </si>
  <si>
    <t>職業：無職の場合は、留学準備中でお願いします</t>
    <phoneticPr fontId="24"/>
  </si>
  <si>
    <t>Passport No:</t>
    <phoneticPr fontId="24"/>
  </si>
  <si>
    <t>Passport Date of expiration</t>
    <phoneticPr fontId="24"/>
  </si>
  <si>
    <t>(last school) Education:</t>
    <phoneticPr fontId="24"/>
  </si>
  <si>
    <t>最終学歴</t>
    <phoneticPr fontId="24"/>
  </si>
  <si>
    <t>Registered enrollment:</t>
    <phoneticPr fontId="24"/>
  </si>
  <si>
    <t>在籍状況</t>
    <phoneticPr fontId="24"/>
  </si>
  <si>
    <t xml:space="preserve"> Name of school</t>
    <phoneticPr fontId="24"/>
  </si>
  <si>
    <t>最終学歴学校名（全名称）</t>
    <phoneticPr fontId="24"/>
  </si>
  <si>
    <t>Date of graduation or expected graduation</t>
    <phoneticPr fontId="24"/>
  </si>
  <si>
    <t xml:space="preserve"> 卒業年月</t>
    <phoneticPr fontId="24"/>
  </si>
  <si>
    <t xml:space="preserve"> Total period of education (from elementary school to last institution of education)</t>
    <phoneticPr fontId="24"/>
  </si>
  <si>
    <t>修学年数（小学校～最終学歴）</t>
    <phoneticPr fontId="24"/>
  </si>
  <si>
    <t>Sponsor’s  name:</t>
    <phoneticPr fontId="24"/>
  </si>
  <si>
    <t>Sponsor’s Phone number:</t>
    <phoneticPr fontId="24"/>
  </si>
  <si>
    <t>Sponsor’s address:</t>
    <phoneticPr fontId="24"/>
  </si>
  <si>
    <t>Annual Income:</t>
    <phoneticPr fontId="24"/>
  </si>
  <si>
    <t>昨年年収</t>
    <phoneticPr fontId="24"/>
  </si>
  <si>
    <t>Name Of Employment:</t>
    <phoneticPr fontId="24"/>
  </si>
  <si>
    <t>勤務先の名称</t>
    <phoneticPr fontId="24"/>
  </si>
  <si>
    <t>Telephone No Of Employment</t>
    <phoneticPr fontId="24"/>
  </si>
  <si>
    <t>勤務先の電話番号</t>
    <phoneticPr fontId="24"/>
  </si>
  <si>
    <r>
      <t>必 要 書 類
　　　　　　　　　　</t>
    </r>
    <r>
      <rPr>
        <b/>
        <sz val="10"/>
        <rFont val="ＭＳ Ｐゴシック"/>
        <family val="3"/>
        <charset val="128"/>
      </rPr>
      <t>Application Documents need to be sumitted</t>
    </r>
    <r>
      <rPr>
        <sz val="10"/>
        <rFont val="ＭＳ Ｐゴシック"/>
        <family val="3"/>
        <charset val="128"/>
      </rPr>
      <t>（from April 2014 students）</t>
    </r>
  </si>
  <si>
    <t>No.      
番号：　  　　　　　　　　　　　　　</t>
  </si>
  <si>
    <t>受付日：　　　　　　　　　　</t>
  </si>
  <si>
    <r>
      <t xml:space="preserve">Receipt date:  </t>
    </r>
    <r>
      <rPr>
        <sz val="10"/>
        <rFont val="ＭＳ Ｐゴシック"/>
        <family val="3"/>
        <charset val="128"/>
      </rPr>
      <t xml:space="preserve">                                                                 </t>
    </r>
    <r>
      <rPr>
        <u/>
        <sz val="10"/>
        <rFont val="ＭＳ Ｐゴシック"/>
        <family val="3"/>
        <charset val="128"/>
      </rPr>
      <t xml:space="preserve">                                    </t>
    </r>
  </si>
  <si>
    <t>氏 名  Name</t>
  </si>
  <si>
    <t>Nicolynne Crisandrae Etabillo</t>
  </si>
  <si>
    <t>生年月日  Date of birth</t>
  </si>
  <si>
    <t>Agent Name</t>
  </si>
  <si>
    <t>Tel No. of Agent</t>
  </si>
  <si>
    <t>FAX No. of Agent</t>
  </si>
  <si>
    <t xml:space="preserve">     male・female</t>
  </si>
  <si>
    <t>female</t>
  </si>
  <si>
    <t>No.</t>
  </si>
  <si>
    <t>Check
by
Agent</t>
  </si>
  <si>
    <t>　Necessary Documents for Application</t>
  </si>
  <si>
    <t>Japanese Translation</t>
  </si>
  <si>
    <t>Check
by
School</t>
  </si>
  <si>
    <t>Remarks Column</t>
  </si>
  <si>
    <r>
      <t>Photo</t>
    </r>
    <r>
      <rPr>
        <sz val="10"/>
        <rFont val="ＭＳ Ｐゴシック"/>
        <family val="3"/>
        <charset val="128"/>
      </rPr>
      <t xml:space="preserve">（4cm×3cm）   </t>
    </r>
    <r>
      <rPr>
        <sz val="12"/>
        <rFont val="ＭＳ Ｐゴシック"/>
        <family val="3"/>
      </rPr>
      <t>4 pieces</t>
    </r>
  </si>
  <si>
    <t xml:space="preserve"> Please write name and birthday on the back of each photo.                                                                                          Photo should be taken without hat.</t>
  </si>
  <si>
    <r>
      <t>Application Forms</t>
    </r>
    <r>
      <rPr>
        <sz val="10"/>
        <rFont val="ＭＳ Ｐゴシック"/>
        <family val="3"/>
        <charset val="128"/>
      </rPr>
      <t xml:space="preserve">
Including Personal records, Reasons for studying
 Japanese language, Letter of pledge, etc.</t>
    </r>
  </si>
  <si>
    <t>needed</t>
  </si>
  <si>
    <t xml:space="preserve"> In case you haven't graduated, " Certificate of Enrollment" should be submitted to show that you are still studying at that school.</t>
  </si>
  <si>
    <r>
      <t>"School report" or "Certificate of grade"</t>
    </r>
    <r>
      <rPr>
        <sz val="10"/>
        <rFont val="ＭＳ Ｐゴシック"/>
        <family val="3"/>
        <charset val="128"/>
      </rPr>
      <t xml:space="preserve"> </t>
    </r>
    <r>
      <rPr>
        <sz val="12"/>
        <rFont val="ＭＳ Ｐゴシック"/>
        <family val="3"/>
      </rPr>
      <t xml:space="preserve">of last school </t>
    </r>
  </si>
  <si>
    <t xml:space="preserve"> All semesters in all grades should be needed.  </t>
  </si>
  <si>
    <t>One of the followings                                                                                            ・Certificate of studying Japanese language over 160 hours                                                     
・Certificate of Japanese Language Proficiency Test N5 ( previous Level 4 )
・Certificate of J-TEST Level F
・Certificate of NAT-TEST 5th Grade</t>
  </si>
  <si>
    <t xml:space="preserve"> Family Registration Papers or Other Papers that shows the relation between the applicant, parents and the financial sponsor.  </t>
  </si>
  <si>
    <t xml:space="preserve"> Bank Balance should be needed around \2,000,000</t>
  </si>
  <si>
    <t xml:space="preserve"> Evidence for stable Income.</t>
  </si>
  <si>
    <t xml:space="preserve">Certificate of Annual Income </t>
  </si>
  <si>
    <t xml:space="preserve"> For the last 3 Years</t>
  </si>
  <si>
    <t>Certificate of Tax Payment</t>
  </si>
  <si>
    <t>Certificate of Occupation</t>
  </si>
  <si>
    <t xml:space="preserve"> In case of Self-employed, company registration papers or Business License should     be submitted</t>
  </si>
  <si>
    <t>必要書類リスト （日本語）</t>
  </si>
  <si>
    <t>黄色は申請時必要</t>
  </si>
  <si>
    <t>学歴</t>
  </si>
  <si>
    <t>卒業証書、在学証明書
卒業見込む証明書</t>
  </si>
  <si>
    <r>
      <t>高校卒業：卒業証書原本</t>
    </r>
    <r>
      <rPr>
        <sz val="12"/>
        <color indexed="10"/>
        <rFont val="ＭＳ Ｐゴシック"/>
        <family val="3"/>
      </rPr>
      <t>（訳文）</t>
    </r>
    <r>
      <rPr>
        <sz val="12"/>
        <rFont val="ＭＳ Ｐゴシック"/>
        <family val="3"/>
      </rPr>
      <t xml:space="preserve">
大学卒業：卒業証書、学歴認証</t>
    </r>
    <r>
      <rPr>
        <sz val="12"/>
        <color indexed="10"/>
        <rFont val="ＭＳ Ｐゴシック"/>
        <family val="3"/>
      </rPr>
      <t>(訳文)</t>
    </r>
    <r>
      <rPr>
        <sz val="12"/>
        <rFont val="ＭＳ Ｐゴシック"/>
        <family val="3"/>
      </rPr>
      <t xml:space="preserve">
（名前、生年月日等記載内容に間違いがある場合は証明或いは説明が必要です。）</t>
    </r>
  </si>
  <si>
    <t>学業成績</t>
  </si>
  <si>
    <r>
      <t>卒業学校の各学年の成績</t>
    </r>
    <r>
      <rPr>
        <sz val="12"/>
        <color indexed="10"/>
        <rFont val="ＭＳ Ｐゴシック"/>
        <family val="3"/>
      </rPr>
      <t>（訳文）</t>
    </r>
  </si>
  <si>
    <t xml:space="preserve">日本語能力
（どちらか一つ）
</t>
  </si>
  <si>
    <t>J-test 250点以上</t>
  </si>
  <si>
    <t>試験実施月：1.3.5.7.9.11月</t>
  </si>
  <si>
    <t>NAT-TEST 4級以上</t>
  </si>
  <si>
    <t>試験実施月：2.4.6.8.10.12月</t>
  </si>
  <si>
    <t>GNK-TEST 4級以上</t>
  </si>
  <si>
    <t>試験実施月：2ヶ月に1回（お勧めしません）</t>
  </si>
  <si>
    <t>日本語能力試験JLPT N5以上</t>
  </si>
  <si>
    <t>試験実施月：7月（N2以上）.12月</t>
  </si>
  <si>
    <t>在職証明
（申請者本人）</t>
  </si>
  <si>
    <t>申請者本人が働いている場合</t>
  </si>
  <si>
    <t>（訳文）</t>
  </si>
  <si>
    <t>戸籍関係</t>
  </si>
  <si>
    <t>出生証明書</t>
  </si>
  <si>
    <r>
      <t>申請人と経費支弁人の関係が証明できるもの。</t>
    </r>
    <r>
      <rPr>
        <sz val="12"/>
        <color indexed="10"/>
        <rFont val="ＭＳ Ｐゴシック"/>
        <family val="3"/>
      </rPr>
      <t>（訳文）</t>
    </r>
  </si>
  <si>
    <t>戸籍謄本</t>
  </si>
  <si>
    <r>
      <t>コピー</t>
    </r>
    <r>
      <rPr>
        <sz val="12"/>
        <color indexed="10"/>
        <rFont val="ＭＳ Ｐゴシック"/>
        <family val="3"/>
      </rPr>
      <t>（訳文）</t>
    </r>
  </si>
  <si>
    <t>資金関係</t>
  </si>
  <si>
    <t>残高証明書</t>
  </si>
  <si>
    <r>
      <t>250万円以上、3ヶ月定期預金</t>
    </r>
    <r>
      <rPr>
        <sz val="12"/>
        <color indexed="10"/>
        <rFont val="ＭＳ Ｐゴシック"/>
        <family val="3"/>
      </rPr>
      <t>（訳文）</t>
    </r>
  </si>
  <si>
    <t>在職証明書</t>
  </si>
  <si>
    <r>
      <t>経費支弁人の会社が発行したもの</t>
    </r>
    <r>
      <rPr>
        <sz val="12"/>
        <color indexed="10"/>
        <rFont val="ＭＳ Ｐゴシック"/>
        <family val="3"/>
      </rPr>
      <t>（訳文)</t>
    </r>
  </si>
  <si>
    <t>収入及び在職証明書</t>
  </si>
  <si>
    <t>カラー証明写真4枚</t>
  </si>
  <si>
    <t>3ｃｍ×4ｃｍ、背面にボールペンで
名前と生年月日を書いてください。</t>
  </si>
  <si>
    <t>履歴書・入学願書記入</t>
  </si>
  <si>
    <r>
      <t>就学理由書及び経費支弁書は</t>
    </r>
    <r>
      <rPr>
        <sz val="10"/>
        <color indexed="10"/>
        <rFont val="ＭＳ Ｐゴシック"/>
        <family val="3"/>
        <charset val="128"/>
      </rPr>
      <t>訳文</t>
    </r>
    <r>
      <rPr>
        <sz val="10"/>
        <rFont val="ＭＳ Ｐゴシック"/>
        <family val="3"/>
        <charset val="128"/>
      </rPr>
      <t>が必要です。</t>
    </r>
  </si>
  <si>
    <t>在日経費支弁者</t>
  </si>
  <si>
    <t>在日経費支弁者の場合は学校から直接連絡します。</t>
  </si>
  <si>
    <t>所需资料清单 （中国用）</t>
  </si>
  <si>
    <t>黄色部分为申请时必须</t>
  </si>
  <si>
    <t>学 历</t>
  </si>
  <si>
    <t>高中毕业证原件或复印件
大学在学证明或学历认证</t>
  </si>
  <si>
    <t>学业成绩</t>
  </si>
  <si>
    <t>成绩证明</t>
  </si>
  <si>
    <t>高考成绩认证或高中成绩证明或大学成绩证明</t>
  </si>
  <si>
    <t>日语能力</t>
  </si>
  <si>
    <r>
      <t>J.test</t>
    </r>
    <r>
      <rPr>
        <sz val="12"/>
        <rFont val="ＭＳ Ｐゴシック"/>
        <family val="3"/>
      </rPr>
      <t>・</t>
    </r>
    <r>
      <rPr>
        <sz val="12"/>
        <rFont val="宋体"/>
        <charset val="134"/>
      </rPr>
      <t>Nat-test</t>
    </r>
    <r>
      <rPr>
        <sz val="12"/>
        <rFont val="ＭＳ Ｐゴシック"/>
        <family val="3"/>
      </rPr>
      <t>・</t>
    </r>
    <r>
      <rPr>
        <sz val="12"/>
        <rFont val="宋体"/>
        <charset val="134"/>
      </rPr>
      <t>JLPT等</t>
    </r>
  </si>
  <si>
    <t>学业成绩良好者可用【学时证明代替】</t>
  </si>
  <si>
    <t>户 籍</t>
  </si>
  <si>
    <t>亲属关系公证书</t>
  </si>
  <si>
    <t>学生和经济担保人的关系</t>
  </si>
  <si>
    <t>户口簿复印件</t>
  </si>
  <si>
    <t>全家族，近期更换过的，信息和现状不能有违</t>
  </si>
  <si>
    <t>资 金</t>
  </si>
  <si>
    <t>存款证明</t>
  </si>
  <si>
    <t>15万元以上、3个月定期存款</t>
  </si>
  <si>
    <t>在职证明</t>
  </si>
  <si>
    <t>经济支付人的公司开具</t>
  </si>
  <si>
    <t>存单及存折复印件或银行清单</t>
  </si>
  <si>
    <t>无法体现安定收入和基金来源的话，
需【资金行程说明书】</t>
  </si>
  <si>
    <t>收入及纳税证明</t>
  </si>
  <si>
    <t>必
须</t>
  </si>
  <si>
    <t>另 需</t>
  </si>
  <si>
    <t>彩色半身相片4张</t>
  </si>
  <si>
    <t>横3厘米竖4厘米背面用圆珠笔写上姓名出生年月</t>
  </si>
  <si>
    <t>填写表格</t>
  </si>
  <si>
    <t>理由书和经费支付书需要翻译</t>
  </si>
  <si>
    <r>
      <t>在日担保所时所</t>
    </r>
    <r>
      <rPr>
        <sz val="12"/>
        <color indexed="8"/>
        <rFont val="宋体"/>
        <charset val="134"/>
      </rPr>
      <t>需</t>
    </r>
    <r>
      <rPr>
        <sz val="12"/>
        <rFont val="宋体"/>
        <charset val="134"/>
      </rPr>
      <t>资料请咨询学校事务局</t>
    </r>
  </si>
  <si>
    <t>・￥807,000 of first year tuition fee should be paid right after "Certificate of Eligibility" is issued.</t>
    <phoneticPr fontId="24"/>
  </si>
  <si>
    <t>　　● 「在留資格認定証明書」受渡し時に、初年度学費(730,000円+消費税分)をお支払いください。</t>
    <phoneticPr fontId="24"/>
  </si>
  <si>
    <t>日本語進学2年 コース</t>
    <phoneticPr fontId="24"/>
  </si>
  <si>
    <t>￥ ８４７，０００　　</t>
    <phoneticPr fontId="24"/>
  </si>
  <si>
    <t>申請人との関係</t>
  </si>
  <si>
    <t>直近の出入国出国日</t>
    <phoneticPr fontId="104"/>
  </si>
  <si>
    <t>過去の出入国歴</t>
  </si>
  <si>
    <t>申請回数</t>
  </si>
  <si>
    <t>最終学歴学校名</t>
  </si>
  <si>
    <t>本国のTEL</t>
  </si>
  <si>
    <t>入国前職業</t>
  </si>
  <si>
    <t>学生</t>
  </si>
  <si>
    <t>N</t>
  </si>
  <si>
    <t>Y</t>
  </si>
  <si>
    <t>1年9ヵ月</t>
    <phoneticPr fontId="104"/>
  </si>
  <si>
    <t>1年9ヶ月</t>
    <phoneticPr fontId="104"/>
  </si>
  <si>
    <t>1年9ヶ月進学コース</t>
    <phoneticPr fontId="104"/>
  </si>
  <si>
    <t xml:space="preserve"> </t>
    <phoneticPr fontId="104"/>
  </si>
  <si>
    <t>卒業年月</t>
  </si>
  <si>
    <t>卒業学校名</t>
  </si>
  <si>
    <t>学校種別</t>
  </si>
  <si>
    <t>卒業証書発行機関名称</t>
  </si>
  <si>
    <t>入国後職業</t>
  </si>
  <si>
    <t>本人負担YN</t>
  </si>
  <si>
    <t>奨学金YN</t>
  </si>
  <si>
    <t>滞在費支弁その他</t>
  </si>
  <si>
    <t>支弁その他YN</t>
  </si>
  <si>
    <t>在日経費支弁者負担</t>
  </si>
  <si>
    <t>在日支弁者負担YN</t>
  </si>
  <si>
    <t>在外経費支弁者負担</t>
    <phoneticPr fontId="104"/>
  </si>
  <si>
    <t>外国からの送金</t>
  </si>
  <si>
    <t>外国からの送金YN</t>
    <phoneticPr fontId="104"/>
  </si>
  <si>
    <t>卒業までの所要年数</t>
  </si>
  <si>
    <t>滞在予定期間</t>
  </si>
  <si>
    <t>卒業予定年月日</t>
  </si>
  <si>
    <t>入学予定年月日</t>
  </si>
  <si>
    <t>入国予定年月日</t>
    <phoneticPr fontId="104"/>
  </si>
  <si>
    <r>
      <rPr>
        <sz val="11"/>
        <color theme="1"/>
        <rFont val="ＭＳ Ｐゴシック"/>
        <family val="3"/>
        <charset val="134"/>
        <scheme val="minor"/>
      </rPr>
      <t>电</t>
    </r>
    <r>
      <rPr>
        <sz val="11"/>
        <color indexed="8"/>
        <rFont val="宋体"/>
        <charset val="134"/>
      </rPr>
      <t>子</t>
    </r>
    <r>
      <rPr>
        <sz val="11"/>
        <color theme="1"/>
        <rFont val="ＭＳ Ｐゴシック"/>
        <family val="3"/>
        <charset val="134"/>
        <scheme val="minor"/>
      </rPr>
      <t>邮</t>
    </r>
    <r>
      <rPr>
        <sz val="11"/>
        <color indexed="8"/>
        <rFont val="宋体"/>
        <charset val="134"/>
      </rPr>
      <t>箱</t>
    </r>
    <phoneticPr fontId="104"/>
  </si>
  <si>
    <t>経費支弁者年収</t>
  </si>
  <si>
    <r>
      <t>单</t>
    </r>
    <r>
      <rPr>
        <sz val="11"/>
        <color indexed="8"/>
        <rFont val="宋体"/>
        <charset val="134"/>
      </rPr>
      <t xml:space="preserve">位座机
</t>
    </r>
    <r>
      <rPr>
        <sz val="11"/>
        <color rgb="FFFF0000"/>
        <rFont val="ＭＳ Ｐゴシック"/>
        <family val="3"/>
        <charset val="128"/>
        <scheme val="minor"/>
      </rPr>
      <t>有公司者，不能和自己个人的手机号同一号</t>
    </r>
    <r>
      <rPr>
        <sz val="11"/>
        <color rgb="FFFF0000"/>
        <rFont val="ＭＳ Ｐゴシック"/>
        <family val="3"/>
        <charset val="134"/>
        <scheme val="minor"/>
      </rPr>
      <t>码</t>
    </r>
    <phoneticPr fontId="104"/>
  </si>
  <si>
    <r>
      <t>工作</t>
    </r>
    <r>
      <rPr>
        <sz val="11"/>
        <color theme="1"/>
        <rFont val="ＭＳ Ｐゴシック"/>
        <family val="3"/>
        <charset val="134"/>
        <scheme val="minor"/>
      </rPr>
      <t>单</t>
    </r>
    <r>
      <rPr>
        <sz val="11"/>
        <color indexed="8"/>
        <rFont val="宋体"/>
        <charset val="134"/>
      </rPr>
      <t xml:space="preserve">位名称
</t>
    </r>
    <r>
      <rPr>
        <sz val="11"/>
        <color rgb="FFFF0000"/>
        <rFont val="ＭＳ Ｐゴシック"/>
        <family val="3"/>
        <charset val="128"/>
        <scheme val="minor"/>
      </rPr>
      <t>全称</t>
    </r>
    <phoneticPr fontId="104"/>
  </si>
  <si>
    <r>
      <t xml:space="preserve">経費支弁者TEL
</t>
    </r>
    <r>
      <rPr>
        <sz val="11"/>
        <color rgb="FFFF0000"/>
        <rFont val="ＭＳ Ｐゴシック"/>
        <family val="3"/>
        <charset val="128"/>
        <scheme val="minor"/>
      </rPr>
      <t>可家庭号</t>
    </r>
    <r>
      <rPr>
        <sz val="11"/>
        <color rgb="FFFF0000"/>
        <rFont val="ＭＳ Ｐゴシック"/>
        <family val="3"/>
        <charset val="134"/>
        <scheme val="minor"/>
      </rPr>
      <t>码</t>
    </r>
    <phoneticPr fontId="104"/>
  </si>
  <si>
    <r>
      <t>地址（</t>
    </r>
    <r>
      <rPr>
        <sz val="11"/>
        <color theme="1"/>
        <rFont val="ＭＳ Ｐゴシック"/>
        <family val="3"/>
        <charset val="134"/>
        <scheme val="minor"/>
      </rPr>
      <t>单</t>
    </r>
    <r>
      <rPr>
        <sz val="11"/>
        <color indexed="8"/>
        <rFont val="宋体"/>
        <charset val="134"/>
      </rPr>
      <t>位附近）</t>
    </r>
    <phoneticPr fontId="104"/>
  </si>
  <si>
    <t>担保人姓名</t>
    <phoneticPr fontId="104"/>
  </si>
  <si>
    <t>担保人称呼</t>
    <phoneticPr fontId="104"/>
  </si>
  <si>
    <t>最后一次离日日期</t>
    <phoneticPr fontId="104"/>
  </si>
  <si>
    <t>最后一次来日日期</t>
    <phoneticPr fontId="104"/>
  </si>
  <si>
    <r>
      <t xml:space="preserve">来日次数
</t>
    </r>
    <r>
      <rPr>
        <sz val="11"/>
        <color rgb="FFFF0000"/>
        <rFont val="ＭＳ Ｐゴシック"/>
        <family val="3"/>
        <charset val="128"/>
        <scheme val="minor"/>
      </rPr>
      <t>有来日</t>
    </r>
    <r>
      <rPr>
        <sz val="11"/>
        <color rgb="FFFF0000"/>
        <rFont val="ＭＳ Ｐゴシック"/>
        <family val="3"/>
        <charset val="134"/>
        <scheme val="minor"/>
      </rPr>
      <t>过</t>
    </r>
    <r>
      <rPr>
        <sz val="11"/>
        <color rgb="FFFF0000"/>
        <rFont val="ＭＳ Ｐゴシック"/>
        <family val="3"/>
        <charset val="128"/>
        <scheme val="minor"/>
      </rPr>
      <t>者填</t>
    </r>
    <phoneticPr fontId="104"/>
  </si>
  <si>
    <r>
      <t>有无来日</t>
    </r>
    <r>
      <rPr>
        <sz val="11"/>
        <color theme="1"/>
        <rFont val="ＭＳ Ｐゴシック"/>
        <family val="3"/>
        <charset val="134"/>
        <scheme val="minor"/>
      </rPr>
      <t>过</t>
    </r>
    <r>
      <rPr>
        <sz val="11"/>
        <color theme="1"/>
        <rFont val="ＭＳ Ｐゴシック"/>
        <family val="3"/>
        <charset val="134"/>
        <scheme val="minor"/>
      </rPr>
      <t>？</t>
    </r>
    <phoneticPr fontId="104"/>
  </si>
  <si>
    <r>
      <t>拒</t>
    </r>
    <r>
      <rPr>
        <sz val="11"/>
        <color theme="1"/>
        <rFont val="ＭＳ Ｐゴシック"/>
        <family val="3"/>
        <charset val="134"/>
        <scheme val="minor"/>
      </rPr>
      <t>签</t>
    </r>
    <r>
      <rPr>
        <sz val="11"/>
        <color indexed="8"/>
        <rFont val="宋体"/>
        <charset val="134"/>
      </rPr>
      <t xml:space="preserve">次数
</t>
    </r>
    <r>
      <rPr>
        <sz val="11"/>
        <color rgb="FFFF0000"/>
        <rFont val="ＭＳ Ｐゴシック"/>
        <family val="3"/>
        <charset val="128"/>
        <scheme val="minor"/>
      </rPr>
      <t>有申</t>
    </r>
    <r>
      <rPr>
        <sz val="11"/>
        <color rgb="FFFF0000"/>
        <rFont val="ＭＳ Ｐゴシック"/>
        <family val="3"/>
        <charset val="134"/>
        <scheme val="minor"/>
      </rPr>
      <t>请历</t>
    </r>
    <r>
      <rPr>
        <sz val="11"/>
        <color rgb="FFFF0000"/>
        <rFont val="ＭＳ Ｐゴシック"/>
        <family val="3"/>
        <charset val="128"/>
        <scheme val="minor"/>
      </rPr>
      <t>者填</t>
    </r>
    <phoneticPr fontId="104"/>
  </si>
  <si>
    <r>
      <t xml:space="preserve">申請次数
</t>
    </r>
    <r>
      <rPr>
        <sz val="11"/>
        <color rgb="FFFF0000"/>
        <rFont val="ＭＳ Ｐゴシック"/>
        <family val="3"/>
        <charset val="128"/>
        <scheme val="minor"/>
      </rPr>
      <t>有申</t>
    </r>
    <r>
      <rPr>
        <sz val="11"/>
        <color rgb="FFFF0000"/>
        <rFont val="ＭＳ Ｐゴシック"/>
        <family val="3"/>
        <charset val="134"/>
        <scheme val="minor"/>
      </rPr>
      <t>请历</t>
    </r>
    <r>
      <rPr>
        <sz val="11"/>
        <color rgb="FFFF0000"/>
        <rFont val="ＭＳ Ｐゴシック"/>
        <family val="3"/>
        <charset val="128"/>
        <scheme val="minor"/>
      </rPr>
      <t>者填</t>
    </r>
    <phoneticPr fontId="104"/>
  </si>
  <si>
    <r>
      <t>是否有申</t>
    </r>
    <r>
      <rPr>
        <sz val="11"/>
        <color theme="1"/>
        <rFont val="ＭＳ Ｐゴシック"/>
        <family val="3"/>
        <charset val="134"/>
        <scheme val="minor"/>
      </rPr>
      <t>请过在留</t>
    </r>
    <phoneticPr fontId="104"/>
  </si>
  <si>
    <r>
      <t>等</t>
    </r>
    <r>
      <rPr>
        <sz val="11"/>
        <color theme="1"/>
        <rFont val="ＭＳ Ｐゴシック"/>
        <family val="3"/>
        <charset val="134"/>
        <scheme val="minor"/>
      </rPr>
      <t>级和分数</t>
    </r>
    <phoneticPr fontId="104"/>
  </si>
  <si>
    <r>
      <t>日</t>
    </r>
    <r>
      <rPr>
        <sz val="11"/>
        <color theme="1"/>
        <rFont val="ＭＳ Ｐゴシック"/>
        <family val="3"/>
        <charset val="134"/>
        <scheme val="minor"/>
      </rPr>
      <t xml:space="preserve">语等级名称
</t>
    </r>
    <r>
      <rPr>
        <sz val="11"/>
        <color rgb="FFFF0000"/>
        <rFont val="ＭＳ Ｐゴシック"/>
        <family val="3"/>
        <charset val="128"/>
        <scheme val="minor"/>
      </rPr>
      <t>已考</t>
    </r>
    <r>
      <rPr>
        <sz val="11"/>
        <color rgb="FFFF0000"/>
        <rFont val="ＭＳ Ｐゴシック"/>
        <family val="3"/>
        <charset val="134"/>
        <scheme val="minor"/>
      </rPr>
      <t>过级</t>
    </r>
    <r>
      <rPr>
        <sz val="11"/>
        <color rgb="FFFF0000"/>
        <rFont val="ＭＳ Ｐゴシック"/>
        <family val="3"/>
        <charset val="128"/>
        <scheme val="minor"/>
      </rPr>
      <t>者填</t>
    </r>
    <phoneticPr fontId="104"/>
  </si>
  <si>
    <r>
      <t>至今已学</t>
    </r>
    <r>
      <rPr>
        <sz val="11"/>
        <color theme="1"/>
        <rFont val="ＭＳ Ｐゴシック"/>
        <family val="3"/>
        <charset val="134"/>
        <scheme val="minor"/>
      </rPr>
      <t>课时</t>
    </r>
    <r>
      <rPr>
        <sz val="11"/>
        <color indexed="8"/>
        <rFont val="宋体"/>
        <charset val="134"/>
      </rPr>
      <t xml:space="preserve">数
</t>
    </r>
    <r>
      <rPr>
        <sz val="11"/>
        <color rgb="FFFF0000"/>
        <rFont val="ＭＳ Ｐゴシック"/>
        <family val="3"/>
        <charset val="128"/>
        <scheme val="minor"/>
      </rPr>
      <t>既習時間数:xxx時間</t>
    </r>
    <phoneticPr fontId="104"/>
  </si>
  <si>
    <r>
      <t>培</t>
    </r>
    <r>
      <rPr>
        <sz val="11"/>
        <color theme="1"/>
        <rFont val="ＭＳ Ｐゴシック"/>
        <family val="3"/>
        <charset val="134"/>
        <scheme val="minor"/>
      </rPr>
      <t xml:space="preserve">训修了月
</t>
    </r>
    <r>
      <rPr>
        <sz val="11"/>
        <color rgb="FFFF0000"/>
        <rFont val="ＭＳ Ｐゴシック"/>
        <family val="3"/>
        <charset val="128"/>
        <scheme val="minor"/>
      </rPr>
      <t>加00的8位数字</t>
    </r>
    <phoneticPr fontId="104"/>
  </si>
  <si>
    <r>
      <t>培</t>
    </r>
    <r>
      <rPr>
        <sz val="11"/>
        <color theme="1"/>
        <rFont val="ＭＳ Ｐゴシック"/>
        <family val="3"/>
        <charset val="134"/>
        <scheme val="minor"/>
      </rPr>
      <t xml:space="preserve">训开始月
</t>
    </r>
    <r>
      <rPr>
        <sz val="11"/>
        <color rgb="FFFF0000"/>
        <rFont val="ＭＳ Ｐゴシック"/>
        <family val="3"/>
        <charset val="128"/>
        <scheme val="minor"/>
      </rPr>
      <t>加00的8位数字</t>
    </r>
    <phoneticPr fontId="104"/>
  </si>
  <si>
    <r>
      <t>日</t>
    </r>
    <r>
      <rPr>
        <sz val="11"/>
        <color theme="1"/>
        <rFont val="ＭＳ Ｐゴシック"/>
        <family val="3"/>
        <charset val="134"/>
        <scheme val="minor"/>
      </rPr>
      <t>语培训学校
无证书者，必须有培训学校的校名</t>
    </r>
    <phoneticPr fontId="104"/>
  </si>
  <si>
    <r>
      <t>最</t>
    </r>
    <r>
      <rPr>
        <sz val="11"/>
        <color theme="1"/>
        <rFont val="ＭＳ Ｐゴシック"/>
        <family val="3"/>
        <charset val="134"/>
        <scheme val="minor"/>
      </rPr>
      <t>终</t>
    </r>
    <r>
      <rPr>
        <sz val="11"/>
        <color indexed="8"/>
        <rFont val="宋体"/>
        <charset val="134"/>
      </rPr>
      <t>学</t>
    </r>
    <r>
      <rPr>
        <sz val="11"/>
        <color theme="1"/>
        <rFont val="ＭＳ Ｐゴシック"/>
        <family val="3"/>
        <charset val="134"/>
        <scheme val="minor"/>
      </rPr>
      <t>历毕业</t>
    </r>
    <r>
      <rPr>
        <sz val="11"/>
        <color indexed="8"/>
        <rFont val="宋体"/>
        <charset val="134"/>
      </rPr>
      <t xml:space="preserve">后的目前学校在籍状况
</t>
    </r>
    <r>
      <rPr>
        <sz val="11"/>
        <color rgb="FFFF0000"/>
        <rFont val="ＭＳ Ｐゴシック"/>
        <family val="3"/>
        <charset val="128"/>
        <scheme val="minor"/>
      </rPr>
      <t>xx大学二年時在学中</t>
    </r>
    <phoneticPr fontId="104"/>
  </si>
  <si>
    <r>
      <t xml:space="preserve">最终学历毕业年月
</t>
    </r>
    <r>
      <rPr>
        <sz val="11"/>
        <color rgb="FFFF0000"/>
        <rFont val="ＭＳ Ｐゴシック"/>
        <family val="3"/>
        <charset val="128"/>
        <scheme val="minor"/>
      </rPr>
      <t>加00的8位数字</t>
    </r>
    <phoneticPr fontId="104"/>
  </si>
  <si>
    <r>
      <t>已</t>
    </r>
    <r>
      <rPr>
        <sz val="11"/>
        <color theme="1"/>
        <rFont val="ＭＳ Ｐゴシック"/>
        <family val="3"/>
        <charset val="134"/>
        <scheme val="minor"/>
      </rPr>
      <t xml:space="preserve">毕业
</t>
    </r>
    <r>
      <rPr>
        <sz val="11"/>
        <color theme="1"/>
        <rFont val="ＭＳ Ｐゴシック"/>
        <family val="3"/>
        <charset val="134"/>
        <scheme val="minor"/>
      </rPr>
      <t>or</t>
    </r>
    <r>
      <rPr>
        <sz val="11"/>
        <color theme="1"/>
        <rFont val="ＭＳ Ｐゴシック"/>
        <family val="3"/>
        <charset val="134"/>
        <scheme val="minor"/>
      </rPr>
      <t>预毕业</t>
    </r>
    <phoneticPr fontId="104"/>
  </si>
  <si>
    <r>
      <t>毕业</t>
    </r>
    <r>
      <rPr>
        <sz val="11"/>
        <color theme="1"/>
        <rFont val="ＭＳ Ｐゴシック"/>
        <family val="3"/>
        <charset val="134"/>
        <scheme val="minor"/>
      </rPr>
      <t>学校名</t>
    </r>
    <phoneticPr fontId="104"/>
  </si>
  <si>
    <r>
      <t>小学到最</t>
    </r>
    <r>
      <rPr>
        <sz val="11"/>
        <color theme="1"/>
        <rFont val="ＭＳ Ｐゴシック"/>
        <family val="3"/>
        <charset val="134"/>
        <scheme val="minor"/>
      </rPr>
      <t>终</t>
    </r>
    <r>
      <rPr>
        <sz val="11"/>
        <color indexed="8"/>
        <rFont val="宋体"/>
        <charset val="134"/>
      </rPr>
      <t>学</t>
    </r>
    <r>
      <rPr>
        <sz val="11"/>
        <color theme="1"/>
        <rFont val="ＭＳ Ｐゴシック"/>
        <family val="3"/>
        <charset val="134"/>
        <scheme val="minor"/>
      </rPr>
      <t>历</t>
    </r>
    <r>
      <rPr>
        <sz val="11"/>
        <color theme="1"/>
        <rFont val="ＭＳ Ｐゴシック"/>
        <family val="3"/>
        <charset val="134"/>
        <scheme val="minor"/>
      </rPr>
      <t>的年数</t>
    </r>
    <phoneticPr fontId="104"/>
  </si>
  <si>
    <r>
      <t xml:space="preserve">文化程度
</t>
    </r>
    <r>
      <rPr>
        <sz val="11"/>
        <color rgb="FFFF0000"/>
        <rFont val="ＭＳ Ｐゴシック"/>
        <family val="3"/>
        <charset val="128"/>
        <scheme val="minor"/>
      </rPr>
      <t>已</t>
    </r>
    <r>
      <rPr>
        <sz val="11"/>
        <color rgb="FFFF0000"/>
        <rFont val="ＭＳ Ｐゴシック"/>
        <family val="3"/>
        <charset val="134"/>
        <scheme val="minor"/>
      </rPr>
      <t>毕业</t>
    </r>
    <r>
      <rPr>
        <sz val="11"/>
        <color rgb="FFFF0000"/>
        <rFont val="ＭＳ Ｐゴシック"/>
        <family val="3"/>
        <charset val="128"/>
        <scheme val="minor"/>
      </rPr>
      <t>或来日前可</t>
    </r>
    <r>
      <rPr>
        <sz val="11"/>
        <color rgb="FFFF0000"/>
        <rFont val="ＭＳ Ｐゴシック"/>
        <family val="3"/>
        <charset val="134"/>
        <scheme val="minor"/>
      </rPr>
      <t>毕业</t>
    </r>
    <r>
      <rPr>
        <sz val="11"/>
        <color rgb="FFFF0000"/>
        <rFont val="ＭＳ Ｐゴシック"/>
        <family val="3"/>
        <charset val="128"/>
        <scheme val="minor"/>
      </rPr>
      <t>的学</t>
    </r>
    <r>
      <rPr>
        <sz val="11"/>
        <color rgb="FFFF0000"/>
        <rFont val="ＭＳ Ｐゴシック"/>
        <family val="3"/>
        <charset val="134"/>
        <scheme val="minor"/>
      </rPr>
      <t>历</t>
    </r>
    <r>
      <rPr>
        <sz val="11"/>
        <color rgb="FFFF0000"/>
        <rFont val="ＭＳ Ｐゴシック"/>
        <family val="3"/>
        <charset val="128"/>
        <scheme val="minor"/>
      </rPr>
      <t>。高中、中</t>
    </r>
    <r>
      <rPr>
        <sz val="11"/>
        <color rgb="FFFF0000"/>
        <rFont val="ＭＳ Ｐゴシック"/>
        <family val="3"/>
        <charset val="134"/>
        <scheme val="minor"/>
      </rPr>
      <t>专</t>
    </r>
    <r>
      <rPr>
        <sz val="11"/>
        <color rgb="FFFF0000"/>
        <rFont val="ＭＳ Ｐゴシック"/>
        <family val="3"/>
        <charset val="128"/>
        <scheme val="minor"/>
      </rPr>
      <t>都算【高等学校】</t>
    </r>
    <phoneticPr fontId="104"/>
  </si>
  <si>
    <t>QQ号</t>
    <phoneticPr fontId="104"/>
  </si>
  <si>
    <r>
      <t>地址</t>
    </r>
    <r>
      <rPr>
        <sz val="11"/>
        <color rgb="FFFF0000"/>
        <rFont val="ＭＳ Ｐゴシック"/>
        <family val="3"/>
        <charset val="128"/>
        <scheme val="minor"/>
      </rPr>
      <t>（学生，必</t>
    </r>
    <r>
      <rPr>
        <sz val="11"/>
        <color rgb="FFFF0000"/>
        <rFont val="ＭＳ Ｐゴシック"/>
        <family val="3"/>
        <charset val="134"/>
        <scheme val="minor"/>
      </rPr>
      <t>须</t>
    </r>
    <r>
      <rPr>
        <sz val="11"/>
        <color rgb="FFFF0000"/>
        <rFont val="ＭＳ Ｐゴシック"/>
        <family val="3"/>
        <charset val="128"/>
        <scheme val="minor"/>
      </rPr>
      <t>是可通学范</t>
    </r>
    <r>
      <rPr>
        <sz val="11"/>
        <color rgb="FFFF0000"/>
        <rFont val="ＭＳ Ｐゴシック"/>
        <family val="3"/>
        <charset val="134"/>
        <scheme val="minor"/>
      </rPr>
      <t>围</t>
    </r>
    <r>
      <rPr>
        <sz val="11"/>
        <color rgb="FFFF0000"/>
        <rFont val="ＭＳ Ｐゴシック"/>
        <family val="3"/>
        <charset val="128"/>
        <scheme val="minor"/>
      </rPr>
      <t>内的地址）</t>
    </r>
    <phoneticPr fontId="104"/>
  </si>
  <si>
    <r>
      <t>护</t>
    </r>
    <r>
      <rPr>
        <sz val="11"/>
        <color indexed="8"/>
        <rFont val="宋体"/>
        <charset val="134"/>
      </rPr>
      <t>照有効期</t>
    </r>
    <phoneticPr fontId="104"/>
  </si>
  <si>
    <r>
      <t>护</t>
    </r>
    <r>
      <rPr>
        <sz val="11"/>
        <color indexed="8"/>
        <rFont val="宋体"/>
        <charset val="134"/>
      </rPr>
      <t>照号</t>
    </r>
    <phoneticPr fontId="104"/>
  </si>
  <si>
    <t>有無配偶者</t>
    <phoneticPr fontId="104"/>
  </si>
  <si>
    <t>出生地（省市）</t>
    <phoneticPr fontId="104"/>
  </si>
  <si>
    <t>性別</t>
  </si>
  <si>
    <t>生年月日</t>
    <phoneticPr fontId="104"/>
  </si>
  <si>
    <t>姓名拼音</t>
    <phoneticPr fontId="104"/>
  </si>
  <si>
    <t>姓名ｶﾅ</t>
    <phoneticPr fontId="104"/>
  </si>
  <si>
    <t>姓名</t>
    <phoneticPr fontId="104"/>
  </si>
  <si>
    <t>国籍</t>
  </si>
  <si>
    <r>
      <rPr>
        <sz val="11"/>
        <color theme="1"/>
        <rFont val="ＭＳ Ｐゴシック"/>
        <family val="3"/>
        <charset val="134"/>
        <scheme val="minor"/>
      </rPr>
      <t>联</t>
    </r>
    <r>
      <rPr>
        <sz val="11"/>
        <color indexed="8"/>
        <rFont val="宋体"/>
        <charset val="134"/>
      </rPr>
      <t>系人</t>
    </r>
    <phoneticPr fontId="104"/>
  </si>
  <si>
    <t>入管局用中介地址</t>
    <phoneticPr fontId="104"/>
  </si>
  <si>
    <t>入管局用中介名称</t>
    <phoneticPr fontId="104"/>
  </si>
  <si>
    <t>入学許可番号</t>
  </si>
  <si>
    <t>管理番号</t>
  </si>
  <si>
    <t>配偶者有無</t>
  </si>
  <si>
    <t>氏名ｶﾅ</t>
  </si>
  <si>
    <t>手書き項目（４）</t>
  </si>
  <si>
    <t>紹介機関</t>
  </si>
  <si>
    <t>氏名</t>
    <phoneticPr fontId="24"/>
  </si>
  <si>
    <t>氏名英字</t>
    <phoneticPr fontId="24"/>
  </si>
  <si>
    <t>入学許可番号</t>
    <phoneticPr fontId="24"/>
  </si>
  <si>
    <t>管理番号</t>
    <phoneticPr fontId="24"/>
  </si>
  <si>
    <t>手書き項目（３）</t>
    <phoneticPr fontId="24"/>
  </si>
  <si>
    <t>出生地</t>
    <phoneticPr fontId="24"/>
  </si>
  <si>
    <t>旅券番号</t>
    <phoneticPr fontId="24"/>
  </si>
  <si>
    <t>旅券有効期限</t>
    <phoneticPr fontId="24"/>
  </si>
  <si>
    <t>入国前職業</t>
    <phoneticPr fontId="24"/>
  </si>
  <si>
    <t>本国の居住地</t>
    <phoneticPr fontId="24"/>
  </si>
  <si>
    <t>最終学歴</t>
    <phoneticPr fontId="24"/>
  </si>
  <si>
    <t>修学年数</t>
    <phoneticPr fontId="24"/>
  </si>
  <si>
    <t>最終学歴在籍状況</t>
    <phoneticPr fontId="24"/>
  </si>
  <si>
    <t>卒業又は卒業見込年月日</t>
    <phoneticPr fontId="24"/>
  </si>
  <si>
    <t>最終学歴その他</t>
    <phoneticPr fontId="24"/>
  </si>
  <si>
    <t>日本語教育機関</t>
    <phoneticPr fontId="24"/>
  </si>
  <si>
    <t>日本語教育開始日</t>
    <phoneticPr fontId="24"/>
  </si>
  <si>
    <t>日本語教育終了日</t>
    <phoneticPr fontId="24"/>
  </si>
  <si>
    <t>過去の出入国回数</t>
    <phoneticPr fontId="24"/>
  </si>
  <si>
    <t>入国予定年月日</t>
    <phoneticPr fontId="104"/>
  </si>
  <si>
    <t>直近の出入国入国日</t>
    <phoneticPr fontId="24"/>
  </si>
  <si>
    <t>直近の入国年月日</t>
    <phoneticPr fontId="24"/>
  </si>
  <si>
    <t>直近の出国年月日</t>
    <phoneticPr fontId="24"/>
  </si>
  <si>
    <t>経費支弁者氏名</t>
    <phoneticPr fontId="24"/>
  </si>
  <si>
    <t>経費支弁者住所</t>
    <phoneticPr fontId="24"/>
  </si>
  <si>
    <t>経費支弁者TEL</t>
    <phoneticPr fontId="24"/>
  </si>
  <si>
    <t>経費支弁者勤務先TEL</t>
    <phoneticPr fontId="24"/>
  </si>
  <si>
    <t>経費支弁者年収</t>
    <phoneticPr fontId="24"/>
  </si>
  <si>
    <t>卒業証書発行機関名称</t>
    <phoneticPr fontId="24"/>
  </si>
  <si>
    <t>卒業学校名</t>
    <phoneticPr fontId="24"/>
  </si>
  <si>
    <t>卒業年月</t>
    <phoneticPr fontId="24"/>
  </si>
  <si>
    <t>日本語教育を受けた教育機関その他内容（１）</t>
    <phoneticPr fontId="24"/>
  </si>
  <si>
    <t>日本語能力（１）試験名</t>
    <phoneticPr fontId="104"/>
  </si>
  <si>
    <t>日本語能力（２）級又は点数</t>
    <phoneticPr fontId="24"/>
  </si>
  <si>
    <t>年
収</t>
    <phoneticPr fontId="24"/>
  </si>
  <si>
    <t>课
程</t>
    <phoneticPr fontId="24"/>
  </si>
  <si>
    <r>
      <rPr>
        <sz val="12"/>
        <rFont val="SimSun"/>
        <charset val="134"/>
      </rPr>
      <t>エージェント</t>
    </r>
    <r>
      <rPr>
        <sz val="9"/>
        <rFont val="SimSun"/>
        <charset val="134"/>
      </rPr>
      <t xml:space="preserve">
Name of Japanese Language School / Consultancy Agent</t>
    </r>
    <phoneticPr fontId="24"/>
  </si>
  <si>
    <t>手書き項目（２）</t>
  </si>
  <si>
    <t>手書き項目（１）</t>
    <phoneticPr fontId="24"/>
  </si>
  <si>
    <t>11月10日
レート</t>
    <phoneticPr fontId="24"/>
  </si>
  <si>
    <t>会社電話番号
TEL of employment</t>
    <phoneticPr fontId="24"/>
  </si>
  <si>
    <t>経費支弁者職業</t>
    <phoneticPr fontId="24"/>
  </si>
  <si>
    <t>過去の認定申請歴</t>
    <phoneticPr fontId="24"/>
  </si>
  <si>
    <t>不交付回数</t>
    <phoneticPr fontId="24"/>
  </si>
  <si>
    <t>メールアドレス1</t>
    <phoneticPr fontId="24"/>
  </si>
  <si>
    <t>手書き項目（５）</t>
  </si>
  <si>
    <t>特长</t>
    <phoneticPr fontId="24"/>
  </si>
  <si>
    <t>住宿</t>
    <phoneticPr fontId="24"/>
  </si>
  <si>
    <r>
      <t>住宿</t>
    </r>
    <r>
      <rPr>
        <sz val="11"/>
        <color theme="1"/>
        <rFont val="ＭＳ Ｐゴシック"/>
        <family val="3"/>
        <charset val="134"/>
        <scheme val="minor"/>
      </rPr>
      <t/>
    </r>
    <phoneticPr fontId="24"/>
  </si>
  <si>
    <r>
      <rPr>
        <sz val="11"/>
        <color theme="1"/>
        <rFont val="ＭＳ Ｐゴシック"/>
        <family val="3"/>
        <charset val="134"/>
        <scheme val="minor"/>
      </rPr>
      <t>课</t>
    </r>
    <r>
      <rPr>
        <sz val="11"/>
        <color theme="1"/>
        <rFont val="ＭＳ Ｐゴシック"/>
        <family val="2"/>
        <charset val="128"/>
        <scheme val="minor"/>
      </rPr>
      <t>程</t>
    </r>
    <phoneticPr fontId="24"/>
  </si>
  <si>
    <r>
      <rPr>
        <b/>
        <sz val="12"/>
        <rFont val="SimSun"/>
        <charset val="134"/>
      </rPr>
      <t xml:space="preserve">  卒業年月</t>
    </r>
    <r>
      <rPr>
        <sz val="12"/>
        <rFont val="SimSun"/>
        <charset val="134"/>
      </rPr>
      <t xml:space="preserve">
</t>
    </r>
    <r>
      <rPr>
        <sz val="10"/>
        <rFont val="SimSun"/>
        <charset val="134"/>
      </rPr>
      <t>Date of graduation or expected graduation(畢業或畢業預定年月)</t>
    </r>
    <phoneticPr fontId="24"/>
  </si>
  <si>
    <r>
      <rPr>
        <b/>
        <sz val="12"/>
        <rFont val="SimSun"/>
        <charset val="134"/>
      </rPr>
      <t>在籍状況</t>
    </r>
    <r>
      <rPr>
        <sz val="10"/>
        <rFont val="SimSun"/>
        <charset val="134"/>
      </rPr>
      <t xml:space="preserve">
Registered enrollment</t>
    </r>
    <phoneticPr fontId="24"/>
  </si>
  <si>
    <r>
      <rPr>
        <b/>
        <sz val="12"/>
        <rFont val="SimSun"/>
        <charset val="134"/>
      </rPr>
      <t>修学年数</t>
    </r>
    <r>
      <rPr>
        <sz val="12"/>
        <rFont val="SimSun"/>
        <charset val="134"/>
      </rPr>
      <t>（小学校～最終学歴）</t>
    </r>
    <r>
      <rPr>
        <sz val="10"/>
        <rFont val="SimSun"/>
        <charset val="134"/>
      </rPr>
      <t xml:space="preserve">
 Total period of education (from elementary school to last institution of education)
（小學到最終學歷的年數)</t>
    </r>
    <phoneticPr fontId="24"/>
  </si>
  <si>
    <r>
      <rPr>
        <b/>
        <sz val="10"/>
        <rFont val="SimSun"/>
        <charset val="134"/>
      </rPr>
      <t>学校種別</t>
    </r>
    <r>
      <rPr>
        <sz val="10"/>
        <rFont val="SimSun"/>
        <charset val="134"/>
      </rPr>
      <t xml:space="preserve">
Category of School</t>
    </r>
    <phoneticPr fontId="24"/>
  </si>
  <si>
    <r>
      <rPr>
        <b/>
        <sz val="11"/>
        <rFont val="SimSun"/>
        <charset val="134"/>
      </rPr>
      <t>卒業証書発行機関</t>
    </r>
    <r>
      <rPr>
        <sz val="12"/>
        <rFont val="SimSun"/>
        <charset val="134"/>
      </rPr>
      <t xml:space="preserve">
</t>
    </r>
    <r>
      <rPr>
        <sz val="8"/>
        <rFont val="SimSun"/>
        <charset val="134"/>
      </rPr>
      <t>Graduation Diploma issuing institution</t>
    </r>
    <phoneticPr fontId="24"/>
  </si>
  <si>
    <t>その他学歴</t>
    <phoneticPr fontId="24"/>
  </si>
  <si>
    <t xml:space="preserve">・￥33,000　of application fee should be paid at the same time of application.  </t>
    <phoneticPr fontId="24"/>
  </si>
  <si>
    <t>　　● 選考料として応募資料受付時に税込み3,3000円が必要になります。（返還しません）</t>
    <phoneticPr fontId="24"/>
  </si>
  <si>
    <t>TOPへ</t>
    <phoneticPr fontId="24"/>
  </si>
  <si>
    <t>Master</t>
    <phoneticPr fontId="24"/>
  </si>
  <si>
    <t xml:space="preserve">University </t>
    <phoneticPr fontId="24"/>
  </si>
  <si>
    <t>履及その他Personal records'!B131</t>
  </si>
  <si>
    <t>Desired Maior</t>
    <phoneticPr fontId="24"/>
  </si>
  <si>
    <t>志　望　分　野</t>
    <phoneticPr fontId="24"/>
  </si>
  <si>
    <t>MOTHER</t>
    <phoneticPr fontId="24"/>
  </si>
  <si>
    <t>FATHER</t>
    <phoneticPr fontId="24"/>
  </si>
  <si>
    <r>
      <t>□</t>
    </r>
    <r>
      <rPr>
        <sz val="11"/>
        <rFont val="SimSun"/>
        <charset val="134"/>
      </rPr>
      <t xml:space="preserve"> 日本での就職
 Get job in Japan　</t>
    </r>
    <phoneticPr fontId="24"/>
  </si>
  <si>
    <r>
      <t>□</t>
    </r>
    <r>
      <rPr>
        <sz val="11"/>
        <rFont val="SimSun"/>
        <charset val="134"/>
      </rPr>
      <t xml:space="preserve"> 帰国 
Retunrn to home country</t>
    </r>
    <phoneticPr fontId="24"/>
  </si>
  <si>
    <r>
      <t xml:space="preserve">□ </t>
    </r>
    <r>
      <rPr>
        <sz val="11"/>
        <rFont val="SimSun"/>
        <charset val="134"/>
      </rPr>
      <t xml:space="preserve"> その他
　Others</t>
    </r>
    <phoneticPr fontId="24"/>
  </si>
  <si>
    <t>支弁者年収へ</t>
    <phoneticPr fontId="24"/>
  </si>
  <si>
    <t>卒業</t>
  </si>
  <si>
    <t xml:space="preserve"> 氏 　名</t>
    <phoneticPr fontId="24"/>
  </si>
  <si>
    <t>Occupation</t>
    <phoneticPr fontId="24"/>
  </si>
  <si>
    <t>生年月日</t>
    <phoneticPr fontId="24"/>
  </si>
  <si>
    <t>Date of birth</t>
    <phoneticPr fontId="24"/>
  </si>
  <si>
    <t xml:space="preserve">       Sex</t>
    <phoneticPr fontId="24"/>
  </si>
  <si>
    <r>
      <t>5.</t>
    </r>
    <r>
      <rPr>
        <sz val="12"/>
        <rFont val="SimSun"/>
        <charset val="134"/>
      </rPr>
      <t>　配偶者の有無</t>
    </r>
    <phoneticPr fontId="24"/>
  </si>
  <si>
    <t>Marital Status</t>
    <phoneticPr fontId="24"/>
  </si>
  <si>
    <t>現　住　所</t>
    <phoneticPr fontId="24"/>
  </si>
  <si>
    <t>Place of birth</t>
    <phoneticPr fontId="24"/>
  </si>
  <si>
    <t>Passport No</t>
    <phoneticPr fontId="24"/>
  </si>
  <si>
    <t>旅券有効期限</t>
    <phoneticPr fontId="24"/>
  </si>
  <si>
    <t>入 学 年 月</t>
    <phoneticPr fontId="24"/>
  </si>
  <si>
    <t>Date of admission</t>
    <phoneticPr fontId="24"/>
  </si>
  <si>
    <r>
      <t xml:space="preserve">Graduation Diploma </t>
    </r>
    <r>
      <rPr>
        <sz val="10"/>
        <rFont val="ＭＳ Ｐゴシック"/>
        <family val="3"/>
        <charset val="128"/>
      </rPr>
      <t xml:space="preserve">
(Certificate of last school) </t>
    </r>
    <phoneticPr fontId="24"/>
  </si>
  <si>
    <t>Relationship Certificate</t>
    <phoneticPr fontId="24"/>
  </si>
  <si>
    <t>Certificate of 
Japanese Language Ability</t>
    <phoneticPr fontId="24"/>
  </si>
  <si>
    <t xml:space="preserve"> Address</t>
    <phoneticPr fontId="24"/>
  </si>
  <si>
    <t xml:space="preserve">Bank Balance Certificate of   Financial Sponsor </t>
    <phoneticPr fontId="24"/>
  </si>
  <si>
    <r>
      <t>経費支弁者氏名</t>
    </r>
    <r>
      <rPr>
        <sz val="10"/>
        <rFont val="SimSun"/>
        <charset val="134"/>
      </rPr>
      <t xml:space="preserve">
Sponsor's  name</t>
    </r>
    <phoneticPr fontId="24"/>
  </si>
  <si>
    <t>Bank Statement or Photo copy of    Bank Book of Financial Sponsor</t>
    <phoneticPr fontId="24"/>
  </si>
  <si>
    <r>
      <t>住　　所</t>
    </r>
    <r>
      <rPr>
        <sz val="10"/>
        <rFont val="SimSun"/>
        <charset val="134"/>
      </rPr>
      <t xml:space="preserve">
Sponsor's address</t>
    </r>
    <phoneticPr fontId="24"/>
  </si>
  <si>
    <r>
      <t xml:space="preserve">2. </t>
    </r>
    <r>
      <rPr>
        <sz val="14"/>
        <rFont val="SimSun"/>
        <charset val="134"/>
      </rPr>
      <t>氏名</t>
    </r>
    <phoneticPr fontId="24"/>
  </si>
  <si>
    <t>family
Name</t>
    <phoneticPr fontId="24"/>
  </si>
  <si>
    <t>年　収（NPR）</t>
    <phoneticPr fontId="24"/>
  </si>
  <si>
    <t>ネパール</t>
    <phoneticPr fontId="24"/>
  </si>
  <si>
    <t>中介机构地址</t>
    <phoneticPr fontId="24"/>
  </si>
  <si>
    <t>中介信息</t>
    <phoneticPr fontId="24"/>
  </si>
  <si>
    <t>Given
Name</t>
    <phoneticPr fontId="24"/>
  </si>
  <si>
    <t>何時間勉強しましたか？</t>
  </si>
  <si>
    <t xml:space="preserve"> BELAURI KANCHANPUR SUDURPASHCHIM</t>
  </si>
  <si>
    <t xml:space="preserve"> DAMAK JHAPA KOSHI</t>
  </si>
  <si>
    <t xml:space="preserve"> GANDAKI FUJEL GORKHA</t>
  </si>
  <si>
    <t xml:space="preserve"> GANGADEV ROLPA LUMBINI</t>
  </si>
  <si>
    <t xml:space="preserve"> ITAHARI ITAHARI SUNSARI KOSHI</t>
  </si>
  <si>
    <t xml:space="preserve"> SHAILUNG DOLAKHA BAGMATI</t>
  </si>
  <si>
    <t>AADARSHA DOTI SUDURPASHCHIM</t>
  </si>
  <si>
    <t>AARUGHAT THUMI GORKHA</t>
  </si>
  <si>
    <t>AATHARAI TRIBENI TAPLEJUNG KOSHI</t>
  </si>
  <si>
    <t>AATHBISA DAILEKH KARNALI</t>
  </si>
  <si>
    <t>AJAYAMERU DADELDHURA SUDURPASHCHIM</t>
  </si>
  <si>
    <t>BADHAIYATAL BARDIYA LUMBINI</t>
  </si>
  <si>
    <t>BAHRABISE SINDHUPALCHOK BAGMATI</t>
  </si>
  <si>
    <t>BANGLACHULI DANG LUMBINI</t>
  </si>
  <si>
    <t>BARDAGHAT NAWALPARASI LUMBINI</t>
  </si>
  <si>
    <t>BARDIBAS MAHOTTARI MADHESH</t>
  </si>
  <si>
    <t>BARENG BAGLUNG GANDAKI</t>
  </si>
  <si>
    <t>BARHABIS SINDHUPALCHOK BAGMATI</t>
  </si>
  <si>
    <t>BARIYARPATTI SIRAHA MADHESH</t>
  </si>
  <si>
    <t>BELAKA UDAYAPUR KOSHI</t>
  </si>
  <si>
    <t>BELAURI KANCHANPUR SUDURPASHCHIM</t>
  </si>
  <si>
    <t>BHADRAPUR JHAPA KOSHI</t>
  </si>
  <si>
    <t>BHERI JAJARKOT KARNALI</t>
  </si>
  <si>
    <t>BHERIGANGA SURKHET KARNALI</t>
  </si>
  <si>
    <t>BHIMSENTHAPA GORKHA GANDAKI</t>
  </si>
  <si>
    <t>BHUMIKASTHAN KHILJI ARGHAKHANCHI</t>
  </si>
  <si>
    <t>BIDUR NUWAKOT BAGMATI</t>
  </si>
  <si>
    <t>BIGU DOLAKHA BAGMATI</t>
  </si>
  <si>
    <t>BIRATNAGAR MORANG KOSHI</t>
  </si>
  <si>
    <t>BIRENDRANAGAR SURKHET KARNALI</t>
  </si>
  <si>
    <t>BIRUWA SYANGJA GANDAKI</t>
  </si>
  <si>
    <t>BUDDHASHANTI JHAPA KOSHI</t>
  </si>
  <si>
    <t>CHAINPUR SANKHUWASABHA KOSHI</t>
  </si>
  <si>
    <t>CHANGUNARAYAN BHAKTAPUR BAGMATI</t>
  </si>
  <si>
    <t>CHANKHELI HUMLA KARNALI</t>
  </si>
  <si>
    <t>Chaubise Dhankuta Koshi</t>
  </si>
  <si>
    <t>CHAUNRIDEURALI KAVREPALANCHOK BAGMATI</t>
  </si>
  <si>
    <t>CHHATHAR JORPATI DHANKUTA KOSHI</t>
  </si>
  <si>
    <t>CHHATRADEV ARGHAKHANCHI LUMBINI</t>
  </si>
  <si>
    <t>CHHATRESHWORI SALYAN KARNALI</t>
  </si>
  <si>
    <t>CHHEDAGAD JAJARKOT KARNALI</t>
  </si>
  <si>
    <t>CHINGAD SURKHET KARNALI</t>
  </si>
  <si>
    <t>CHULACHULI ILAM KOSHI</t>
  </si>
  <si>
    <t>DAMAK JHAPA KOSHI</t>
  </si>
  <si>
    <t>DEVDAHA RUPANDEHI LUMBINI</t>
  </si>
  <si>
    <t>DEWAHI KARMAIYA RAUTAHAT</t>
  </si>
  <si>
    <t>DHANGADHI KAILALI</t>
  </si>
  <si>
    <t>DHARAN SUNSARI</t>
  </si>
  <si>
    <t>DHUNIBESHI BHANJYANG POKHARI DHADING</t>
  </si>
  <si>
    <t>DORAMBA SHAILUNG RAMECHHAP BAGMATI</t>
  </si>
  <si>
    <t>DULLU DAILEKH KARNALI</t>
  </si>
  <si>
    <t>DUNGESHWOR DAILEKH KARNALI</t>
  </si>
  <si>
    <t>DURGATHALI BAJHANG SUDURPASHCHIM</t>
  </si>
  <si>
    <t>GANDAKI FUJEL GORKHA GANDAKI</t>
  </si>
  <si>
    <t>GANDAKI GORKHA GANDAKI</t>
  </si>
  <si>
    <t>GAURADAHA JHAPA KOSHI</t>
  </si>
  <si>
    <t>GERUWA BARDIYA LUMBINI</t>
  </si>
  <si>
    <t>GHORAHI DANG LUMBINI</t>
  </si>
  <si>
    <t>GODAWARI KAILALI SUDURPASHCHIM</t>
  </si>
  <si>
    <t>GORKHA TAPLE GORKHA</t>
  </si>
  <si>
    <t xml:space="preserve">HALDIBARI JHAPA KOSHI </t>
  </si>
  <si>
    <t>INARUWA SUNSARI KOSHI</t>
  </si>
  <si>
    <t>JORAYAL DOTI SUDURPASHCHIM</t>
  </si>
  <si>
    <t>JOSHIPUR KAILALI SUDURPASHCHIM</t>
  </si>
  <si>
    <t>JUNICHANDE JAJARKOT KARNALI</t>
  </si>
  <si>
    <t>JWALAMUKHI CHULIDANDA DHADING</t>
  </si>
  <si>
    <t>K.I.SINGH DOTI SUDURPASHCHIM</t>
  </si>
  <si>
    <t>KAKANI NUWAKOT BAGMATI</t>
  </si>
  <si>
    <t>KALIKA RASUWA BAGMATI</t>
  </si>
  <si>
    <t>KALINCHOK DOLAKHA BAGMATI</t>
  </si>
  <si>
    <t>KAMAL JHAPA KOSHI</t>
  </si>
  <si>
    <t>KANAKAI JHAPA  KOSHI</t>
  </si>
  <si>
    <t>KANAKASUNDARI JUMLA KARNALI</t>
  </si>
  <si>
    <t>Kanchan Rupandehi Lumbini</t>
  </si>
  <si>
    <t>KANEPOKHARI MORANG KOSHI</t>
  </si>
  <si>
    <t>KATARI UDAYAPUR KOSHI</t>
  </si>
  <si>
    <t>KEDARSYUN BAJHANG SUDURPASHCHIM</t>
  </si>
  <si>
    <t>KHANDACHAKRA KALIKOT KARNALI</t>
  </si>
  <si>
    <t>KHANDADEVI RAMECHHAP BAGMATI</t>
  </si>
  <si>
    <t>KHAPTAD CHHANNA BAJHANG SUDURPASHCHIM</t>
  </si>
  <si>
    <t>KOLHABI PADARI BARA</t>
  </si>
  <si>
    <t>KRISHNAPUR KANCHANPUR SUDURPASHCHIM</t>
  </si>
  <si>
    <t>KUSHMA PARBAT GANDAKI</t>
  </si>
  <si>
    <t>LAMKICHUHA KAILALI SUDURPASHCHIM</t>
  </si>
  <si>
    <t>LETANG MORANG KOSHI</t>
  </si>
  <si>
    <t>LIKHUTAMAKOSHI RAMECHHAP BAGMATI</t>
  </si>
  <si>
    <t>LISANKHU PAKHAR SINDHUPALCHOK BAGMATI</t>
  </si>
  <si>
    <t>MANAHARI MAKAWANPUR BAGMATI</t>
  </si>
  <si>
    <t xml:space="preserve">MANDANDEUPUR KAVREPALANCHOK </t>
  </si>
  <si>
    <t>MANDANDEUPUR KAVREPALANCHOK BAGMATI</t>
  </si>
  <si>
    <t xml:space="preserve">MANEBHANJYANG OKHALDHUNGA </t>
  </si>
  <si>
    <t>MANGALA MYAGDI GANDAKI</t>
  </si>
  <si>
    <t>MAPYA DUDHKOSHI BASA SOLUKHUMBU</t>
  </si>
  <si>
    <t>MELAMCHI SINDHUPALCHOK BAGMATI</t>
  </si>
  <si>
    <t>MELLEKH ACHHAM SUDURPASHCHIM</t>
  </si>
  <si>
    <t>MIKLAJUNG MORANG KOSHI</t>
  </si>
  <si>
    <t>MIKLAJUNG PANCHTHAR KOSHI</t>
  </si>
  <si>
    <t>MIKWAKHOLA TAPLEJUNG KOSHI</t>
  </si>
  <si>
    <t>MITHILA DHANUSHA MADHESH</t>
  </si>
  <si>
    <t>NAMOBUDDHA KAVREPALANCHOK BAGMATI</t>
  </si>
  <si>
    <t>NARHARINATH KALIKOT KARNALI</t>
  </si>
  <si>
    <t>PANCHAPURI SURKHET KARNALI</t>
  </si>
  <si>
    <t>PANCHESHWOR BAITADI  SUDURPASHCHIM</t>
  </si>
  <si>
    <t>PANCHKHAPAN  SANKHUWASABHA KOSHI</t>
  </si>
  <si>
    <t>PANCHPOKHARI THANGPAL SINDHUPALCHOK BAGMATI</t>
  </si>
  <si>
    <t>PANINI ARGHAKHANCHI LUMBINI</t>
  </si>
  <si>
    <t>PATHARI SHANISHCHARE MORANG KOSHI</t>
  </si>
  <si>
    <t>PHIKKAL SINDHULI BAGMATI</t>
  </si>
  <si>
    <t>PUNARBAS KANCHANPUR SUDURPASHCHIM</t>
  </si>
  <si>
    <t>PURCHAUDI BAITADI SUDURPASHCHIM</t>
  </si>
  <si>
    <t>RAMAROSHAN ACHHAM SUDURPASHCHIM</t>
  </si>
  <si>
    <t>RAMGRAM NAWALPARASI LUMBINI</t>
  </si>
  <si>
    <t>RANGELI  MORANG KOSHI</t>
  </si>
  <si>
    <t>RAPTI DEUKHURI DANG LUMBINI</t>
  </si>
  <si>
    <t>RATUWAMAI MORANG KOSHI</t>
  </si>
  <si>
    <t>SAHIDBHUMI DHANKUTA KOSHI</t>
  </si>
  <si>
    <t>Sainamaina Rupandehi Lumbini</t>
  </si>
  <si>
    <t>SANDHIKHARKA ARGHAKHANCHI LUMBINI</t>
  </si>
  <si>
    <t>SANGURIGADHI DHANKUTA KOSHI</t>
  </si>
  <si>
    <t>SANNI TRIVENI KALIKOT KARNALI</t>
  </si>
  <si>
    <t>SHAILUNG DOLAKHA BAGMATI</t>
  </si>
  <si>
    <t>SHARADA SALYAN KARNALI</t>
  </si>
  <si>
    <t>SHIKHAR DOTI SUDURPASHCHIM</t>
  </si>
  <si>
    <t>SHIVAPURI NUWAKOT BAGMATI</t>
  </si>
  <si>
    <t>SHIVASATAKSHI JHAPA  KOSHI</t>
  </si>
  <si>
    <t>SHIVRAJ KAPILVASTU LUMBINI</t>
  </si>
  <si>
    <t>SHUBHA KALIKA KALIKOT KARNALI</t>
  </si>
  <si>
    <t>SHUKLAGANDAKI　TANAHUN GANDAKI</t>
  </si>
  <si>
    <t>SIDDHICHARAN OKHALDHUNGA KOSHI</t>
  </si>
  <si>
    <t xml:space="preserve">SIRIJANGHA　TAPLEJUNG KOSHI </t>
  </si>
  <si>
    <t>SUNAPATI RAMECHHAP BAGMATI</t>
  </si>
  <si>
    <t>SUNDARBAZAR DHUSENI LAMJUNG</t>
  </si>
  <si>
    <t>SUNWAL NAWALPARASI LUMBINI</t>
  </si>
  <si>
    <t>SURYABINAYAK BHAKTAPUR BAGMATI</t>
  </si>
  <si>
    <t>TARAKESHWOR KATHMANDU BAGMATI</t>
  </si>
  <si>
    <t>THALARABAJHANG SUDURPASHCHIM</t>
  </si>
  <si>
    <t>THATIKANDH DAILEKH KARNALI</t>
  </si>
  <si>
    <t>TIKAPUR KAILALI SUDURPASHCHIM</t>
  </si>
  <si>
    <t>TRIBENI RUKUM KARNALI</t>
  </si>
  <si>
    <t>TRIPURASUNDARI SINDHUPALCHOK BAGMATI</t>
  </si>
  <si>
    <t>TRIYUGA UDAYAPUR KOSHI</t>
  </si>
  <si>
    <t>TUMBEWA PANCHTHAR KOSHI</t>
  </si>
  <si>
    <t>URLABARI MORANG KOSHI</t>
  </si>
  <si>
    <t>VYAS TANAHUN GANDAKI</t>
  </si>
  <si>
    <t>受験番号
Examination number</t>
    <phoneticPr fontId="24"/>
  </si>
  <si>
    <t>3.   学生職業</t>
    <phoneticPr fontId="24"/>
  </si>
  <si>
    <t>Date of expiration</t>
    <phoneticPr fontId="24"/>
  </si>
  <si>
    <t>Special ability</t>
    <phoneticPr fontId="24"/>
  </si>
  <si>
    <t>8..経費支弁者 Financial Sponsor</t>
    <phoneticPr fontId="24"/>
  </si>
  <si>
    <t>学生氏名</t>
    <phoneticPr fontId="24"/>
  </si>
  <si>
    <t xml:space="preserve"> Name</t>
    <phoneticPr fontId="24"/>
  </si>
  <si>
    <r>
      <rPr>
        <b/>
        <sz val="10"/>
        <rFont val="SimSun"/>
        <charset val="134"/>
      </rPr>
      <t>1.</t>
    </r>
    <r>
      <rPr>
        <b/>
        <sz val="12"/>
        <rFont val="SimSun"/>
        <charset val="134"/>
      </rPr>
      <t xml:space="preserve">  出 生 地</t>
    </r>
    <phoneticPr fontId="24"/>
  </si>
  <si>
    <t>4.　 旅券No</t>
    <phoneticPr fontId="24"/>
  </si>
  <si>
    <r>
      <t>级</t>
    </r>
    <r>
      <rPr>
        <sz val="10"/>
        <rFont val="SimSun"/>
        <charset val="134"/>
      </rPr>
      <t xml:space="preserve">
Level</t>
    </r>
    <phoneticPr fontId="24"/>
  </si>
  <si>
    <r>
      <t>予定日</t>
    </r>
    <r>
      <rPr>
        <sz val="10"/>
        <rFont val="SimSun"/>
        <charset val="134"/>
      </rPr>
      <t xml:space="preserve">
Examination date</t>
    </r>
    <phoneticPr fontId="24"/>
  </si>
  <si>
    <r>
      <t xml:space="preserve">家人是否有来过或申请过日本？
</t>
    </r>
    <r>
      <rPr>
        <sz val="10"/>
        <rFont val="SimSun"/>
        <charset val="134"/>
      </rPr>
      <t>不按事实申告者，可能会被拒签！</t>
    </r>
    <phoneticPr fontId="24"/>
  </si>
  <si>
    <r>
      <rPr>
        <b/>
        <sz val="12"/>
        <rFont val="SimSun"/>
        <charset val="134"/>
      </rPr>
      <t>最終学歴</t>
    </r>
    <r>
      <rPr>
        <sz val="10"/>
        <rFont val="SimSun"/>
        <charset val="134"/>
      </rPr>
      <t xml:space="preserve">
 Education </t>
    </r>
    <phoneticPr fontId="24"/>
  </si>
  <si>
    <r>
      <rPr>
        <b/>
        <sz val="12"/>
        <rFont val="SimSun"/>
        <charset val="134"/>
      </rPr>
      <t xml:space="preserve">最終学歴学校名
</t>
    </r>
    <r>
      <rPr>
        <sz val="11"/>
        <rFont val="SimSun"/>
        <charset val="134"/>
      </rPr>
      <t>（卒業証書の通り全名称）</t>
    </r>
    <r>
      <rPr>
        <sz val="12"/>
        <rFont val="SimSun"/>
        <charset val="134"/>
      </rPr>
      <t xml:space="preserve">
</t>
    </r>
    <r>
      <rPr>
        <sz val="10"/>
        <rFont val="SimSun"/>
        <charset val="134"/>
      </rPr>
      <t xml:space="preserve"> Name of school</t>
    </r>
    <phoneticPr fontId="24"/>
  </si>
  <si>
    <r>
      <t>続柄</t>
    </r>
    <r>
      <rPr>
        <sz val="10"/>
        <rFont val="SimSun"/>
        <charset val="134"/>
      </rPr>
      <t>(稱呼)</t>
    </r>
  </si>
  <si>
    <r>
      <rPr>
        <b/>
        <sz val="12"/>
        <rFont val="SimSun"/>
        <charset val="134"/>
      </rPr>
      <t xml:space="preserve">14.在日親族  （ 父 </t>
    </r>
    <r>
      <rPr>
        <b/>
        <sz val="12"/>
        <rFont val="ＭＳ Ｐゴシック"/>
        <family val="3"/>
        <charset val="134"/>
      </rPr>
      <t>・</t>
    </r>
    <r>
      <rPr>
        <b/>
        <sz val="12"/>
        <rFont val="SimSun"/>
        <charset val="134"/>
      </rPr>
      <t xml:space="preserve"> 母 </t>
    </r>
    <r>
      <rPr>
        <b/>
        <sz val="12"/>
        <rFont val="ＭＳ Ｐゴシック"/>
        <family val="3"/>
        <charset val="134"/>
      </rPr>
      <t>・</t>
    </r>
    <r>
      <rPr>
        <b/>
        <sz val="12"/>
        <rFont val="SimSun"/>
        <charset val="134"/>
      </rPr>
      <t xml:space="preserve"> 配偶者 </t>
    </r>
    <r>
      <rPr>
        <b/>
        <sz val="12"/>
        <rFont val="ＭＳ Ｐゴシック"/>
        <family val="3"/>
        <charset val="134"/>
      </rPr>
      <t>・</t>
    </r>
    <r>
      <rPr>
        <b/>
        <sz val="12"/>
        <rFont val="SimSun"/>
        <charset val="134"/>
      </rPr>
      <t xml:space="preserve"> 子 </t>
    </r>
    <r>
      <rPr>
        <b/>
        <sz val="12"/>
        <rFont val="ＭＳ Ｐゴシック"/>
        <family val="3"/>
        <charset val="134"/>
      </rPr>
      <t>・</t>
    </r>
    <r>
      <rPr>
        <b/>
        <sz val="12"/>
        <rFont val="SimSun"/>
        <charset val="134"/>
      </rPr>
      <t xml:space="preserve"> 兄弟姉妹など ）　及び同居者</t>
    </r>
    <r>
      <rPr>
        <sz val="11"/>
        <rFont val="SimSun"/>
        <charset val="134"/>
      </rPr>
      <t xml:space="preserve">
Family in Japan (Father, Mother, Spouse, Son, Daughter, Brother, Sister or others) or co-residents</t>
    </r>
  </si>
  <si>
    <r>
      <t>勤務先</t>
    </r>
    <r>
      <rPr>
        <sz val="12"/>
        <rFont val="ＭＳ Ｐゴシック"/>
        <family val="3"/>
        <charset val="134"/>
      </rPr>
      <t>・</t>
    </r>
    <r>
      <rPr>
        <sz val="12"/>
        <rFont val="SimSun"/>
        <charset val="134"/>
      </rPr>
      <t>通学先</t>
    </r>
  </si>
  <si>
    <r>
      <rPr>
        <b/>
        <sz val="12"/>
        <rFont val="SimSun"/>
        <charset val="134"/>
      </rPr>
      <t>15.中介機構　</t>
    </r>
    <r>
      <rPr>
        <sz val="12"/>
        <rFont val="SimSun"/>
        <charset val="134"/>
      </rPr>
      <t>（Consultancy Agent）</t>
    </r>
    <phoneticPr fontId="24"/>
  </si>
  <si>
    <t>履　歴　書（Personal records）</t>
    <phoneticPr fontId="24"/>
  </si>
  <si>
    <t xml:space="preserve">PERMANENT:
 CURRENT: </t>
    <phoneticPr fontId="24"/>
  </si>
  <si>
    <r>
      <t xml:space="preserve">確認事項　Checks जांचने योग्य आइटम 
</t>
    </r>
    <r>
      <rPr>
        <sz val="11"/>
        <color rgb="FFFF0000"/>
        <rFont val="SimSun"/>
        <charset val="134"/>
      </rPr>
      <t>間違えるとCOEの申請ができなくなりますので、必ず再確認してください。</t>
    </r>
    <r>
      <rPr>
        <sz val="14"/>
        <color rgb="FFFF0000"/>
        <rFont val="SimSun"/>
        <charset val="134"/>
      </rPr>
      <t xml:space="preserve">
</t>
    </r>
    <r>
      <rPr>
        <sz val="12"/>
        <color rgb="FFFF0000"/>
        <rFont val="SimSun"/>
        <charset val="134"/>
      </rPr>
      <t>If you make a mistake, you will not be able to apply for a COE, so be sure to double-check.
यदि आप कोई गलती करते हैं, तो आप सीओई के लिए आवेदन नहीं कर पाएंगे, इसलिए दोबारा जांच अवश्य कर लें।</t>
    </r>
    <phoneticPr fontId="24"/>
  </si>
  <si>
    <t>5.特長</t>
    <rPh sb="2" eb="4">
      <t>トクチョウ</t>
    </rPh>
    <phoneticPr fontId="24"/>
  </si>
  <si>
    <r>
      <rPr>
        <b/>
        <sz val="12"/>
        <rFont val="SimSun"/>
        <charset val="134"/>
      </rPr>
      <t xml:space="preserve">6. </t>
    </r>
    <r>
      <rPr>
        <sz val="12"/>
        <rFont val="SimSun"/>
        <charset val="134"/>
      </rPr>
      <t xml:space="preserve">日本語能力
  </t>
    </r>
    <r>
      <rPr>
        <sz val="10"/>
        <rFont val="SimSun"/>
        <charset val="134"/>
      </rPr>
      <t xml:space="preserve"> Japanese
 Language Ability</t>
    </r>
    <phoneticPr fontId="24"/>
  </si>
  <si>
    <r>
      <rPr>
        <sz val="12"/>
        <rFont val="SimSun"/>
        <charset val="134"/>
      </rPr>
      <t>7.最終学歴</t>
    </r>
    <r>
      <rPr>
        <sz val="10"/>
        <rFont val="SimSun"/>
        <charset val="134"/>
      </rPr>
      <t>（又は在学中の学校） Education  (last school or institution)  or present school</t>
    </r>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</si>
</sst>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_);[Red]\(#,##0\)"/>
    <numFmt numFmtId="177" formatCode="00"/>
    <numFmt numFmtId="178" formatCode="#,###;[Red]\-#,###"/>
    <numFmt numFmtId="179" formatCode="yyyy\/mm\/dd"/>
    <numFmt numFmtId="180" formatCode="yyyy\/mm"/>
    <numFmt numFmtId="181" formatCode="0_);[Red]\(0\)"/>
    <numFmt numFmtId="182" formatCode="0_ "/>
    <numFmt numFmtId="183" formatCode="yyyy&quot;年&quot;m&quot;月&quot;;@"/>
    <numFmt numFmtId="184" formatCode="#&quot;歳&quot;"/>
    <numFmt numFmtId="185" formatCode="yyyy&quot;年&quot;m&quot;月&quot;d&quot;日&quot;;@"/>
    <numFmt numFmtId="186" formatCode="yyyy/m/d;@"/>
    <numFmt numFmtId="187" formatCode="0000000"/>
  </numFmts>
  <fonts count="144">
    <font>
      <sz val="11"/>
      <color indexed="8"/>
      <name val="宋体"/>
      <charset val="134"/>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indexed="8"/>
      <name val="ＭＳ Ｐゴシック"/>
      <family val="3"/>
      <charset val="134"/>
    </font>
    <font>
      <sz val="11"/>
      <color indexed="8"/>
      <name val="ＭＳ Ｐゴシック"/>
      <family val="3"/>
      <charset val="134"/>
    </font>
    <font>
      <b/>
      <sz val="20"/>
      <color indexed="8"/>
      <name val="ＭＳ Ｐゴシック"/>
      <family val="3"/>
      <charset val="134"/>
    </font>
    <font>
      <b/>
      <sz val="11"/>
      <color indexed="8"/>
      <name val="ＭＳ Ｐゴシック"/>
      <family val="3"/>
      <charset val="134"/>
    </font>
    <font>
      <sz val="23"/>
      <color indexed="8"/>
      <name val="ＭＳ Ｐゴシック"/>
      <family val="3"/>
      <charset val="134"/>
    </font>
    <font>
      <sz val="11"/>
      <color indexed="10"/>
      <name val="ＭＳ Ｐゴシック"/>
      <family val="3"/>
      <charset val="134"/>
    </font>
    <font>
      <sz val="12"/>
      <color indexed="48"/>
      <name val="ＭＳ Ｐゴシック"/>
      <family val="3"/>
      <charset val="134"/>
    </font>
    <font>
      <b/>
      <sz val="12"/>
      <color indexed="9"/>
      <name val="ＭＳ Ｐゴシック"/>
      <family val="3"/>
      <charset val="134"/>
    </font>
    <font>
      <sz val="10"/>
      <color indexed="8"/>
      <name val="ＭＳ Ｐゴシック"/>
      <family val="3"/>
      <charset val="134"/>
    </font>
    <font>
      <sz val="11"/>
      <color indexed="30"/>
      <name val="ＭＳ Ｐゴシック"/>
      <family val="3"/>
      <charset val="134"/>
    </font>
    <font>
      <sz val="11"/>
      <color indexed="9"/>
      <name val="宋体"/>
      <family val="3"/>
      <charset val="134"/>
    </font>
    <font>
      <b/>
      <sz val="11"/>
      <color indexed="8"/>
      <name val="宋体"/>
      <family val="3"/>
      <charset val="134"/>
    </font>
    <font>
      <u/>
      <sz val="11"/>
      <color indexed="12"/>
      <name val="宋体"/>
      <family val="3"/>
      <charset val="134"/>
    </font>
    <font>
      <sz val="11"/>
      <name val="ＭＳ Ｐゴシック"/>
      <family val="3"/>
      <charset val="134"/>
    </font>
    <font>
      <sz val="7"/>
      <color indexed="48"/>
      <name val="ＭＳ Ｐゴシック"/>
      <family val="3"/>
      <charset val="134"/>
    </font>
    <font>
      <sz val="10.5"/>
      <color indexed="48"/>
      <name val="ＭＳ Ｐゴシック"/>
      <family val="3"/>
      <charset val="134"/>
    </font>
    <font>
      <sz val="10.5"/>
      <color indexed="8"/>
      <name val="ＭＳ Ｐゴシック"/>
      <family val="3"/>
      <charset val="134"/>
    </font>
    <font>
      <sz val="12"/>
      <color indexed="10"/>
      <name val="ＭＳ Ｐゴシック"/>
      <family val="3"/>
      <charset val="134"/>
    </font>
    <font>
      <sz val="12"/>
      <name val="ＭＳ Ｐゴシック"/>
      <family val="3"/>
      <charset val="134"/>
    </font>
    <font>
      <sz val="11"/>
      <color indexed="8"/>
      <name val="宋体"/>
      <family val="3"/>
      <charset val="134"/>
    </font>
    <font>
      <sz val="6"/>
      <name val="ＭＳ Ｐゴシック"/>
      <family val="3"/>
      <charset val="128"/>
    </font>
    <font>
      <b/>
      <sz val="14"/>
      <name val="SimSun"/>
      <family val="3"/>
      <charset val="134"/>
    </font>
    <font>
      <sz val="14"/>
      <name val="SimSun"/>
      <charset val="134"/>
    </font>
    <font>
      <b/>
      <sz val="16"/>
      <name val="SimSun"/>
      <charset val="134"/>
    </font>
    <font>
      <b/>
      <sz val="12"/>
      <name val="SimSun"/>
      <charset val="134"/>
    </font>
    <font>
      <b/>
      <sz val="24"/>
      <name val="SimSun"/>
      <charset val="134"/>
    </font>
    <font>
      <sz val="12"/>
      <name val="SimSun"/>
      <charset val="134"/>
    </font>
    <font>
      <b/>
      <sz val="10"/>
      <name val="SimSun"/>
      <charset val="134"/>
    </font>
    <font>
      <sz val="8"/>
      <color indexed="9"/>
      <name val="SimSun"/>
      <charset val="134"/>
    </font>
    <font>
      <b/>
      <sz val="11"/>
      <name val="SimSun"/>
      <charset val="134"/>
    </font>
    <font>
      <sz val="10"/>
      <color indexed="8"/>
      <name val="SimSun"/>
      <charset val="134"/>
    </font>
    <font>
      <sz val="10"/>
      <name val="SimSun"/>
      <charset val="134"/>
    </font>
    <font>
      <sz val="11"/>
      <name val="SimSun"/>
      <charset val="134"/>
    </font>
    <font>
      <sz val="12"/>
      <color indexed="9"/>
      <name val="SimSun"/>
      <charset val="134"/>
    </font>
    <font>
      <b/>
      <sz val="48"/>
      <name val="SimSun"/>
      <charset val="134"/>
    </font>
    <font>
      <sz val="11"/>
      <color indexed="8"/>
      <name val="SimSun"/>
      <charset val="134"/>
    </font>
    <font>
      <sz val="8"/>
      <name val="SimSun"/>
      <charset val="134"/>
    </font>
    <font>
      <sz val="8"/>
      <color indexed="8"/>
      <name val="SimSun"/>
      <charset val="134"/>
    </font>
    <font>
      <sz val="11"/>
      <color indexed="9"/>
      <name val="SimSun"/>
      <charset val="134"/>
    </font>
    <font>
      <b/>
      <sz val="48"/>
      <color indexed="10"/>
      <name val="SimSun"/>
      <charset val="134"/>
    </font>
    <font>
      <b/>
      <sz val="12.5"/>
      <name val="SimSun"/>
      <charset val="134"/>
    </font>
    <font>
      <sz val="12"/>
      <color indexed="8"/>
      <name val="SimSun"/>
      <charset val="134"/>
    </font>
    <font>
      <sz val="9"/>
      <name val="SimSun"/>
      <charset val="134"/>
    </font>
    <font>
      <sz val="9"/>
      <color indexed="8"/>
      <name val="SimSun"/>
      <charset val="134"/>
    </font>
    <font>
      <sz val="13"/>
      <name val="SimSun"/>
      <charset val="134"/>
    </font>
    <font>
      <b/>
      <sz val="13"/>
      <name val="SimSun"/>
      <charset val="134"/>
    </font>
    <font>
      <b/>
      <sz val="13"/>
      <color indexed="10"/>
      <name val="SimSun"/>
      <charset val="134"/>
    </font>
    <font>
      <sz val="14"/>
      <color indexed="8"/>
      <name val="SimSun"/>
      <charset val="134"/>
    </font>
    <font>
      <b/>
      <sz val="14"/>
      <color indexed="8"/>
      <name val="SimSun"/>
      <charset val="134"/>
    </font>
    <font>
      <sz val="20"/>
      <color indexed="8"/>
      <name val="SimSun"/>
      <charset val="134"/>
    </font>
    <font>
      <sz val="48"/>
      <name val="SimSun"/>
      <charset val="134"/>
    </font>
    <font>
      <b/>
      <sz val="48"/>
      <color indexed="8"/>
      <name val="SimSun"/>
      <charset val="134"/>
    </font>
    <font>
      <b/>
      <sz val="12"/>
      <name val="SimSun"/>
      <charset val="134"/>
    </font>
    <font>
      <b/>
      <sz val="12"/>
      <name val="SimSun"/>
      <charset val="134"/>
    </font>
    <font>
      <b/>
      <sz val="9"/>
      <name val="SimSun"/>
      <charset val="134"/>
    </font>
    <font>
      <b/>
      <sz val="12"/>
      <name val="SimSun"/>
      <charset val="134"/>
    </font>
    <font>
      <b/>
      <sz val="14"/>
      <name val="SimSun"/>
      <charset val="134"/>
    </font>
    <font>
      <sz val="11"/>
      <name val="ＭＳ Ｐゴシック"/>
      <family val="3"/>
      <charset val="128"/>
    </font>
    <font>
      <sz val="12"/>
      <name val="SimSun"/>
      <charset val="134"/>
    </font>
    <font>
      <sz val="11"/>
      <name val="SimSun"/>
      <charset val="134"/>
    </font>
    <font>
      <b/>
      <sz val="12"/>
      <name val="SimSun"/>
      <charset val="134"/>
    </font>
    <font>
      <b/>
      <sz val="11"/>
      <name val="SimSun"/>
      <charset val="134"/>
    </font>
    <font>
      <b/>
      <sz val="14"/>
      <name val="SimSun"/>
      <charset val="134"/>
    </font>
    <font>
      <sz val="11"/>
      <color theme="0"/>
      <name val="SimSun"/>
      <charset val="134"/>
    </font>
    <font>
      <sz val="10"/>
      <color theme="0"/>
      <name val="SimSun"/>
      <charset val="134"/>
    </font>
    <font>
      <sz val="12"/>
      <color theme="0"/>
      <name val="SimSun"/>
      <charset val="134"/>
    </font>
    <font>
      <sz val="8"/>
      <color theme="0"/>
      <name val="SimSun"/>
      <charset val="134"/>
    </font>
    <font>
      <sz val="10"/>
      <color theme="1"/>
      <name val="SimSun"/>
      <charset val="134"/>
    </font>
    <font>
      <sz val="9"/>
      <color theme="0"/>
      <name val="SimSun"/>
      <charset val="134"/>
    </font>
    <font>
      <sz val="11"/>
      <name val="SimSun"/>
      <charset val="134"/>
    </font>
    <font>
      <b/>
      <sz val="11"/>
      <name val="SimSun"/>
      <charset val="134"/>
    </font>
    <font>
      <sz val="10"/>
      <color theme="0"/>
      <name val="SimSun"/>
      <charset val="134"/>
    </font>
    <font>
      <sz val="11"/>
      <color theme="0"/>
      <name val="SimSun"/>
      <charset val="134"/>
    </font>
    <font>
      <b/>
      <sz val="12"/>
      <name val="SimSun"/>
      <charset val="134"/>
    </font>
    <font>
      <b/>
      <sz val="11"/>
      <name val="SimSun"/>
      <family val="3"/>
    </font>
    <font>
      <sz val="10"/>
      <color rgb="FF000000"/>
      <name val="ＭＳ Ｐゴシック"/>
      <family val="3"/>
      <charset val="128"/>
    </font>
    <font>
      <sz val="11"/>
      <color indexed="8"/>
      <name val="宋体"/>
      <charset val="134"/>
    </font>
    <font>
      <sz val="11"/>
      <name val="宋体"/>
      <charset val="134"/>
    </font>
    <font>
      <sz val="12"/>
      <name val="SimSun"/>
      <charset val="134"/>
    </font>
    <font>
      <b/>
      <sz val="9"/>
      <color indexed="81"/>
      <name val="ＭＳ Ｐゴシック"/>
      <family val="3"/>
      <charset val="128"/>
    </font>
    <font>
      <sz val="11"/>
      <name val="ＭＳ Ｐゴシック"/>
      <family val="3"/>
    </font>
    <font>
      <b/>
      <sz val="14"/>
      <name val="ＭＳ Ｐゴシック"/>
      <family val="3"/>
      <charset val="128"/>
    </font>
    <font>
      <b/>
      <sz val="10"/>
      <name val="ＭＳ Ｐゴシック"/>
      <family val="3"/>
      <charset val="128"/>
    </font>
    <font>
      <sz val="10"/>
      <name val="ＭＳ Ｐゴシック"/>
      <family val="3"/>
      <charset val="128"/>
    </font>
    <font>
      <sz val="11"/>
      <color indexed="8"/>
      <name val="ＭＳ Ｐゴシック"/>
      <family val="3"/>
    </font>
    <font>
      <u/>
      <sz val="10"/>
      <name val="ＭＳ Ｐゴシック"/>
      <family val="3"/>
      <charset val="128"/>
    </font>
    <font>
      <sz val="8"/>
      <name val="ＭＳ Ｐゴシック"/>
      <family val="3"/>
      <charset val="128"/>
    </font>
    <font>
      <b/>
      <sz val="12"/>
      <name val="ＭＳ Ｐゴシック"/>
      <family val="3"/>
      <charset val="128"/>
    </font>
    <font>
      <sz val="12"/>
      <name val="ＭＳ Ｐゴシック"/>
      <family val="3"/>
    </font>
    <font>
      <sz val="12"/>
      <color indexed="10"/>
      <name val="ＭＳ Ｐゴシック"/>
      <family val="3"/>
    </font>
    <font>
      <sz val="10"/>
      <color indexed="10"/>
      <name val="ＭＳ Ｐゴシック"/>
      <family val="3"/>
      <charset val="128"/>
    </font>
    <font>
      <sz val="12"/>
      <name val="宋体"/>
      <charset val="134"/>
    </font>
    <font>
      <b/>
      <sz val="12"/>
      <name val="宋体"/>
      <charset val="134"/>
    </font>
    <font>
      <sz val="10"/>
      <name val="宋体"/>
      <charset val="134"/>
    </font>
    <font>
      <sz val="12"/>
      <color indexed="8"/>
      <name val="宋体"/>
      <charset val="134"/>
    </font>
    <font>
      <sz val="10"/>
      <color rgb="FF000000"/>
      <name val="Osaka"/>
      <family val="3"/>
      <charset val="128"/>
    </font>
    <font>
      <b/>
      <u/>
      <sz val="9"/>
      <color indexed="12"/>
      <name val="SimSun"/>
      <charset val="134"/>
    </font>
    <font>
      <sz val="7"/>
      <name val="SimSun"/>
      <charset val="134"/>
    </font>
    <font>
      <b/>
      <sz val="12"/>
      <name val="ＭＳ Ｐゴシック"/>
      <family val="3"/>
      <charset val="128"/>
      <scheme val="minor"/>
    </font>
    <font>
      <sz val="11"/>
      <color rgb="FFFF0000"/>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34"/>
      <scheme val="minor"/>
    </font>
    <font>
      <sz val="11"/>
      <color theme="1"/>
      <name val="SimSun"/>
      <family val="3"/>
      <charset val="134"/>
    </font>
    <font>
      <sz val="11"/>
      <color rgb="FFFF0000"/>
      <name val="ＭＳ Ｐゴシック"/>
      <family val="3"/>
      <charset val="128"/>
      <scheme val="minor"/>
    </font>
    <font>
      <sz val="11"/>
      <color rgb="FFFF0000"/>
      <name val="ＭＳ Ｐゴシック"/>
      <family val="3"/>
      <charset val="134"/>
      <scheme val="minor"/>
    </font>
    <font>
      <b/>
      <sz val="9"/>
      <color indexed="81"/>
      <name val="FangSong"/>
      <family val="3"/>
      <charset val="134"/>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10"/>
      <name val="SimSun"/>
      <charset val="134"/>
    </font>
    <font>
      <sz val="12"/>
      <name val="SimSun"/>
      <charset val="134"/>
    </font>
    <font>
      <sz val="11"/>
      <name val="SimSun"/>
      <charset val="134"/>
    </font>
    <font>
      <b/>
      <sz val="10"/>
      <name val="SimSun"/>
      <charset val="134"/>
    </font>
    <font>
      <sz val="9"/>
      <name val="SimSun"/>
      <charset val="134"/>
    </font>
    <font>
      <b/>
      <sz val="12"/>
      <color indexed="81"/>
      <name val="MS P ゴシック"/>
      <family val="3"/>
      <charset val="128"/>
    </font>
    <font>
      <b/>
      <sz val="12"/>
      <name val="SimSun"/>
      <charset val="134"/>
    </font>
    <font>
      <b/>
      <sz val="11"/>
      <name val="SimSun"/>
      <family val="3"/>
      <charset val="134"/>
    </font>
    <font>
      <sz val="11"/>
      <name val="SimSun"/>
      <family val="3"/>
      <charset val="134"/>
    </font>
    <font>
      <sz val="11"/>
      <color theme="0"/>
      <name val="SimSun"/>
      <family val="3"/>
      <charset val="134"/>
    </font>
    <font>
      <b/>
      <sz val="10"/>
      <name val="SimSun"/>
      <family val="3"/>
      <charset val="134"/>
    </font>
    <font>
      <sz val="12"/>
      <color rgb="FFFF0000"/>
      <name val="SimSun"/>
      <charset val="134"/>
    </font>
    <font>
      <sz val="10"/>
      <color rgb="FFFF0000"/>
      <name val="SimSun"/>
      <charset val="134"/>
    </font>
    <font>
      <u/>
      <sz val="11"/>
      <color theme="0"/>
      <name val="宋体"/>
      <family val="3"/>
      <charset val="134"/>
    </font>
    <font>
      <sz val="11"/>
      <name val="Microsoft YaHei"/>
      <family val="3"/>
      <charset val="134"/>
    </font>
    <font>
      <sz val="9"/>
      <color indexed="8"/>
      <name val="SimSun"/>
      <charset val="134"/>
    </font>
    <font>
      <b/>
      <sz val="11"/>
      <color indexed="81"/>
      <name val="MS P ゴシック"/>
      <family val="3"/>
      <charset val="128"/>
    </font>
    <font>
      <sz val="11"/>
      <color rgb="FFFF0000"/>
      <name val="SimSun"/>
      <charset val="134"/>
    </font>
    <font>
      <sz val="11"/>
      <color theme="0"/>
      <name val="宋体"/>
      <charset val="134"/>
    </font>
    <font>
      <u/>
      <sz val="11"/>
      <name val="宋体"/>
      <family val="3"/>
      <charset val="134"/>
    </font>
    <font>
      <b/>
      <sz val="11"/>
      <name val="SimSun"/>
      <charset val="134"/>
    </font>
    <font>
      <b/>
      <sz val="10"/>
      <color rgb="FFFF0000"/>
      <name val="SimSun"/>
      <charset val="134"/>
    </font>
    <font>
      <b/>
      <sz val="48"/>
      <name val="SimSun"/>
      <charset val="134"/>
    </font>
    <font>
      <b/>
      <sz val="14"/>
      <name val="SimSun"/>
      <charset val="134"/>
    </font>
    <font>
      <sz val="48"/>
      <color rgb="FFFF0000"/>
      <name val="SimSun"/>
      <charset val="134"/>
    </font>
    <font>
      <sz val="8"/>
      <name val="SimSun"/>
      <charset val="134"/>
    </font>
    <font>
      <sz val="14"/>
      <color rgb="FFFF0000"/>
      <name val="SimSun"/>
      <charset val="134"/>
    </font>
    <font>
      <u/>
      <sz val="11"/>
      <name val="SimSun"/>
      <charset val="134"/>
    </font>
    <font>
      <b/>
      <sz val="12"/>
      <name val="ＭＳ Ｐゴシック"/>
      <family val="3"/>
      <charset val="134"/>
    </font>
    <font>
      <sz val="18"/>
      <name val="SimSun"/>
      <charset val="134"/>
    </font>
  </fonts>
  <fills count="21">
    <fill>
      <patternFill patternType="none"/>
    </fill>
    <fill>
      <patternFill patternType="gray125"/>
    </fill>
    <fill>
      <patternFill patternType="solid">
        <fgColor indexed="31"/>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53"/>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34"/>
        <bgColor indexed="64"/>
      </patternFill>
    </fill>
    <fill>
      <patternFill patternType="solid">
        <fgColor indexed="23"/>
        <bgColor indexed="64"/>
      </patternFill>
    </fill>
    <fill>
      <patternFill patternType="solid">
        <fgColor theme="0"/>
        <bgColor indexed="64"/>
      </patternFill>
    </fill>
    <fill>
      <patternFill patternType="solid">
        <fgColor rgb="FFFFFF00"/>
        <bgColor indexed="64"/>
      </patternFill>
    </fill>
    <fill>
      <patternFill patternType="solid">
        <fgColor indexed="43"/>
        <bgColor indexed="64"/>
      </patternFill>
    </fill>
    <fill>
      <patternFill patternType="solid">
        <fgColor indexed="4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6" tint="0.59999389629810485"/>
        <bgColor indexed="64"/>
      </patternFill>
    </fill>
    <fill>
      <gradientFill type="path" left="0.5" right="0.5" top="0.5" bottom="0.5">
        <stop position="0">
          <color theme="0"/>
        </stop>
        <stop position="1">
          <color theme="4"/>
        </stop>
      </gradientFill>
    </fill>
  </fills>
  <borders count="133">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right/>
      <top style="thin">
        <color indexed="64"/>
      </top>
      <bottom/>
      <diagonal/>
    </border>
    <border>
      <left/>
      <right/>
      <top style="dotted">
        <color indexed="64"/>
      </top>
      <bottom/>
      <diagonal/>
    </border>
    <border>
      <left/>
      <right/>
      <top/>
      <bottom style="dashed">
        <color indexed="64"/>
      </bottom>
      <diagonal/>
    </border>
    <border>
      <left/>
      <right/>
      <top/>
      <bottom style="dotted">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bottom style="thin">
        <color indexed="64"/>
      </bottom>
      <diagonal/>
    </border>
    <border>
      <left/>
      <right/>
      <top style="dashed">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dotted">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thin">
        <color indexed="64"/>
      </top>
      <bottom style="dashed">
        <color indexed="64"/>
      </bottom>
      <diagonal/>
    </border>
    <border>
      <left/>
      <right/>
      <top style="dashed">
        <color indexed="64"/>
      </top>
      <bottom style="dotted">
        <color indexed="64"/>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s>
  <cellStyleXfs count="25">
    <xf numFmtId="0" fontId="0" fillId="0" borderId="0">
      <alignment vertical="center"/>
    </xf>
    <xf numFmtId="0" fontId="23" fillId="2" borderId="0" applyNumberFormat="0" applyBorder="0" applyAlignment="0" applyProtection="0">
      <alignment vertical="center"/>
    </xf>
    <xf numFmtId="0" fontId="23" fillId="3" borderId="0" applyNumberFormat="0" applyBorder="0" applyAlignment="0" applyProtection="0">
      <alignment vertical="center"/>
    </xf>
    <xf numFmtId="0" fontId="23" fillId="4" borderId="0" applyNumberFormat="0" applyBorder="0" applyAlignment="0" applyProtection="0">
      <alignment vertical="center"/>
    </xf>
    <xf numFmtId="0" fontId="23" fillId="5" borderId="0" applyNumberFormat="0" applyBorder="0" applyAlignment="0" applyProtection="0">
      <alignment vertical="center"/>
    </xf>
    <xf numFmtId="0" fontId="23" fillId="3" borderId="0" applyNumberFormat="0" applyBorder="0" applyAlignment="0" applyProtection="0">
      <alignment vertical="center"/>
    </xf>
    <xf numFmtId="0" fontId="14" fillId="6"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7"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7" fillId="0" borderId="0">
      <alignment vertical="center"/>
    </xf>
    <xf numFmtId="38" fontId="23" fillId="0" borderId="0" applyFont="0" applyFill="0" applyBorder="0" applyAlignment="0" applyProtection="0">
      <alignment vertical="center"/>
    </xf>
    <xf numFmtId="0" fontId="17" fillId="0" borderId="0"/>
    <xf numFmtId="6" fontId="23" fillId="0" borderId="0" applyFont="0" applyFill="0" applyBorder="0" applyAlignment="0" applyProtection="0">
      <alignment vertical="center"/>
    </xf>
    <xf numFmtId="6" fontId="23" fillId="0" borderId="0" applyFont="0" applyFill="0" applyBorder="0" applyAlignment="0" applyProtection="0">
      <alignment vertical="center"/>
    </xf>
    <xf numFmtId="0" fontId="84" fillId="0" borderId="0">
      <alignment vertical="center"/>
    </xf>
    <xf numFmtId="0" fontId="84" fillId="0" borderId="0"/>
    <xf numFmtId="0" fontId="84" fillId="0" borderId="0">
      <alignment vertical="center"/>
    </xf>
    <xf numFmtId="0" fontId="3" fillId="0" borderId="0">
      <alignment vertical="center"/>
    </xf>
    <xf numFmtId="0" fontId="105" fillId="0" borderId="0" applyNumberFormat="0" applyFill="0" applyBorder="0" applyAlignment="0" applyProtection="0">
      <alignment vertical="center"/>
    </xf>
    <xf numFmtId="0" fontId="17" fillId="0" borderId="0">
      <alignment vertical="center"/>
    </xf>
  </cellStyleXfs>
  <cellXfs count="120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7" fillId="0" borderId="0" xfId="0" applyFont="1">
      <alignment vertical="center"/>
    </xf>
    <xf numFmtId="0" fontId="5" fillId="0" borderId="0" xfId="0" applyFont="1" applyAlignment="1">
      <alignment horizontal="left" vertical="center" wrapText="1"/>
    </xf>
    <xf numFmtId="56" fontId="5" fillId="0" borderId="0" xfId="0" applyNumberFormat="1" applyFont="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176" fontId="5" fillId="0" borderId="3" xfId="0" applyNumberFormat="1" applyFont="1" applyBorder="1">
      <alignment vertical="center"/>
    </xf>
    <xf numFmtId="176" fontId="5" fillId="0" borderId="4" xfId="0" applyNumberFormat="1" applyFont="1" applyBorder="1">
      <alignment vertical="center"/>
    </xf>
    <xf numFmtId="176" fontId="5" fillId="0" borderId="2" xfId="0" applyNumberFormat="1" applyFont="1" applyBorder="1">
      <alignment vertical="center"/>
    </xf>
    <xf numFmtId="176" fontId="5" fillId="0" borderId="5" xfId="0" applyNumberFormat="1" applyFont="1" applyBorder="1">
      <alignment vertical="center"/>
    </xf>
    <xf numFmtId="0" fontId="8" fillId="0" borderId="0" xfId="0" applyFont="1" applyAlignment="1">
      <alignment horizontal="center" vertical="center"/>
    </xf>
    <xf numFmtId="0" fontId="10" fillId="0" borderId="0" xfId="0" applyFont="1">
      <alignment vertical="center"/>
    </xf>
    <xf numFmtId="0" fontId="4" fillId="0" borderId="0" xfId="0" applyFont="1" applyAlignment="1">
      <alignment horizontal="left" vertical="center"/>
    </xf>
    <xf numFmtId="176" fontId="4" fillId="0" borderId="4"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8" fillId="0" borderId="0" xfId="0" applyFont="1" applyAlignment="1"/>
    <xf numFmtId="0" fontId="13" fillId="0" borderId="0" xfId="0" applyFont="1" applyAlignment="1">
      <alignment horizontal="left" vertical="center"/>
    </xf>
    <xf numFmtId="0" fontId="12" fillId="0" borderId="0" xfId="0" applyFont="1" applyFill="1" applyBorder="1">
      <alignment vertical="center"/>
    </xf>
    <xf numFmtId="0" fontId="12" fillId="0" borderId="0" xfId="0" applyFont="1">
      <alignment vertical="center"/>
    </xf>
    <xf numFmtId="0" fontId="12" fillId="8" borderId="0" xfId="0" applyFont="1" applyFill="1" applyAlignment="1">
      <alignment vertical="center"/>
    </xf>
    <xf numFmtId="49" fontId="31" fillId="0" borderId="0" xfId="14" applyNumberFormat="1" applyFont="1" applyFill="1" applyBorder="1" applyAlignment="1">
      <alignment vertical="center" shrinkToFit="1"/>
    </xf>
    <xf numFmtId="0" fontId="34" fillId="0" borderId="0" xfId="0" applyFont="1" applyBorder="1" applyAlignment="1">
      <alignment horizontal="center" vertical="center"/>
    </xf>
    <xf numFmtId="49" fontId="35" fillId="0" borderId="0" xfId="14" applyNumberFormat="1" applyFont="1" applyFill="1" applyBorder="1" applyAlignment="1">
      <alignment horizontal="center" vertical="center" shrinkToFit="1"/>
    </xf>
    <xf numFmtId="49" fontId="35" fillId="0" borderId="7" xfId="14" applyNumberFormat="1" applyFont="1" applyFill="1" applyBorder="1" applyAlignment="1">
      <alignment vertical="center" wrapText="1" shrinkToFit="1"/>
    </xf>
    <xf numFmtId="49" fontId="35" fillId="0" borderId="0" xfId="14" applyNumberFormat="1" applyFont="1" applyFill="1" applyBorder="1" applyAlignment="1">
      <alignment vertical="center" wrapText="1" shrinkToFit="1"/>
    </xf>
    <xf numFmtId="49" fontId="35" fillId="0" borderId="0" xfId="14" applyNumberFormat="1" applyFont="1" applyFill="1" applyBorder="1" applyAlignment="1">
      <alignment vertical="center" shrinkToFit="1"/>
    </xf>
    <xf numFmtId="49" fontId="31" fillId="0" borderId="0" xfId="14" applyNumberFormat="1" applyFont="1" applyFill="1" applyBorder="1" applyAlignment="1">
      <alignment horizontal="center" vertical="center" shrinkToFit="1"/>
    </xf>
    <xf numFmtId="49" fontId="31" fillId="0" borderId="10" xfId="14" applyNumberFormat="1" applyFont="1" applyFill="1" applyBorder="1" applyAlignment="1">
      <alignment horizontal="center" vertical="center" shrinkToFit="1"/>
    </xf>
    <xf numFmtId="0" fontId="35" fillId="0" borderId="0" xfId="0" applyFont="1" applyFill="1" applyBorder="1" applyAlignment="1">
      <alignment horizontal="center" vertical="center" shrinkToFit="1"/>
    </xf>
    <xf numFmtId="0" fontId="36" fillId="0" borderId="0" xfId="14" applyNumberFormat="1" applyFont="1" applyFill="1" applyBorder="1" applyAlignment="1">
      <alignment horizontal="center" vertical="center" wrapText="1"/>
    </xf>
    <xf numFmtId="0" fontId="38" fillId="0" borderId="0" xfId="14" applyNumberFormat="1" applyFont="1" applyFill="1" applyBorder="1" applyAlignment="1">
      <alignment vertical="center" wrapText="1"/>
    </xf>
    <xf numFmtId="49" fontId="36" fillId="0" borderId="0" xfId="14" applyNumberFormat="1" applyFont="1" applyFill="1" applyBorder="1" applyAlignment="1">
      <alignment horizontal="center" vertical="center" shrinkToFit="1"/>
    </xf>
    <xf numFmtId="49" fontId="38" fillId="0" borderId="0" xfId="14" applyNumberFormat="1" applyFont="1" applyFill="1" applyBorder="1" applyAlignment="1">
      <alignment vertical="center" shrinkToFit="1"/>
    </xf>
    <xf numFmtId="49" fontId="36" fillId="0" borderId="0" xfId="14" applyNumberFormat="1" applyFont="1" applyFill="1" applyBorder="1" applyAlignment="1">
      <alignment horizontal="center" shrinkToFit="1"/>
    </xf>
    <xf numFmtId="49" fontId="33" fillId="0" borderId="0" xfId="14" applyNumberFormat="1" applyFont="1" applyFill="1" applyBorder="1" applyAlignment="1">
      <alignment horizontal="center" shrinkToFit="1"/>
    </xf>
    <xf numFmtId="49" fontId="26" fillId="0" borderId="0" xfId="14" applyNumberFormat="1" applyFont="1" applyFill="1" applyBorder="1" applyAlignment="1">
      <alignment horizontal="center" shrinkToFit="1"/>
    </xf>
    <xf numFmtId="49" fontId="40" fillId="0" borderId="0" xfId="14" applyNumberFormat="1" applyFont="1" applyFill="1" applyBorder="1" applyAlignment="1">
      <alignment horizontal="center" vertical="top" shrinkToFit="1"/>
    </xf>
    <xf numFmtId="49" fontId="30" fillId="0" borderId="0" xfId="14" applyNumberFormat="1" applyFont="1" applyFill="1" applyBorder="1" applyAlignment="1">
      <alignment horizontal="center" shrinkToFit="1"/>
    </xf>
    <xf numFmtId="49" fontId="30" fillId="8" borderId="12" xfId="14" applyNumberFormat="1" applyFont="1" applyFill="1" applyBorder="1" applyAlignment="1">
      <alignment shrinkToFit="1"/>
    </xf>
    <xf numFmtId="49" fontId="28" fillId="0" borderId="13" xfId="14" applyNumberFormat="1" applyFont="1" applyFill="1" applyBorder="1" applyAlignment="1">
      <alignment wrapText="1" shrinkToFit="1"/>
    </xf>
    <xf numFmtId="49" fontId="33" fillId="0" borderId="0" xfId="14" applyNumberFormat="1" applyFont="1" applyFill="1" applyBorder="1" applyAlignment="1">
      <alignment shrinkToFit="1"/>
    </xf>
    <xf numFmtId="49" fontId="28" fillId="0" borderId="13" xfId="14" applyNumberFormat="1" applyFont="1" applyFill="1" applyBorder="1" applyAlignment="1">
      <alignment horizontal="right" wrapText="1" shrinkToFit="1"/>
    </xf>
    <xf numFmtId="49" fontId="28" fillId="0" borderId="14" xfId="14" applyNumberFormat="1" applyFont="1" applyFill="1" applyBorder="1" applyAlignment="1">
      <alignment wrapText="1" shrinkToFit="1"/>
    </xf>
    <xf numFmtId="177" fontId="28" fillId="8" borderId="13" xfId="14" applyNumberFormat="1" applyFont="1" applyFill="1" applyBorder="1" applyAlignment="1">
      <alignment shrinkToFit="1"/>
    </xf>
    <xf numFmtId="49" fontId="30" fillId="0" borderId="0" xfId="14" applyNumberFormat="1" applyFont="1" applyFill="1" applyBorder="1" applyAlignment="1">
      <alignment shrinkToFit="1"/>
    </xf>
    <xf numFmtId="49" fontId="36" fillId="0" borderId="0" xfId="14" applyNumberFormat="1" applyFont="1" applyFill="1" applyBorder="1" applyAlignment="1">
      <alignment shrinkToFit="1"/>
    </xf>
    <xf numFmtId="49" fontId="42" fillId="0" borderId="0" xfId="14" applyNumberFormat="1" applyFont="1" applyFill="1" applyBorder="1" applyAlignment="1" applyProtection="1">
      <alignment horizontal="center" shrinkToFit="1"/>
      <protection locked="0" hidden="1"/>
    </xf>
    <xf numFmtId="49" fontId="40" fillId="0" borderId="0" xfId="14" applyNumberFormat="1" applyFont="1" applyFill="1" applyBorder="1" applyAlignment="1">
      <alignment vertical="top" shrinkToFit="1"/>
    </xf>
    <xf numFmtId="49" fontId="40" fillId="0" borderId="0" xfId="14" applyNumberFormat="1" applyFont="1" applyFill="1" applyBorder="1" applyAlignment="1">
      <alignment horizontal="right" wrapText="1" shrinkToFit="1"/>
    </xf>
    <xf numFmtId="49" fontId="30" fillId="0" borderId="0" xfId="14" applyNumberFormat="1" applyFont="1" applyFill="1" applyBorder="1" applyAlignment="1">
      <alignment wrapText="1" shrinkToFit="1"/>
    </xf>
    <xf numFmtId="178" fontId="28" fillId="0" borderId="0" xfId="14" applyNumberFormat="1" applyFont="1" applyFill="1" applyBorder="1" applyAlignment="1">
      <alignment shrinkToFit="1"/>
    </xf>
    <xf numFmtId="178" fontId="28" fillId="0" borderId="14" xfId="14" applyNumberFormat="1" applyFont="1" applyFill="1" applyBorder="1" applyAlignment="1">
      <alignment shrinkToFit="1"/>
    </xf>
    <xf numFmtId="49" fontId="36" fillId="0" borderId="0" xfId="14" applyNumberFormat="1" applyFont="1" applyFill="1" applyBorder="1" applyAlignment="1">
      <alignment horizontal="left" shrinkToFit="1"/>
    </xf>
    <xf numFmtId="49" fontId="36" fillId="0" borderId="0" xfId="14" applyNumberFormat="1" applyFont="1" applyFill="1" applyBorder="1" applyAlignment="1">
      <alignment horizontal="left" wrapText="1"/>
    </xf>
    <xf numFmtId="49" fontId="36" fillId="0" borderId="0" xfId="14" applyNumberFormat="1" applyFont="1" applyFill="1" applyBorder="1" applyAlignment="1">
      <alignment horizontal="center" wrapText="1" shrinkToFit="1"/>
    </xf>
    <xf numFmtId="49" fontId="40" fillId="0" borderId="15" xfId="14" applyNumberFormat="1" applyFont="1" applyFill="1" applyBorder="1" applyAlignment="1">
      <alignment vertical="top" shrinkToFit="1"/>
    </xf>
    <xf numFmtId="49" fontId="30" fillId="0" borderId="0" xfId="14" applyNumberFormat="1" applyFont="1" applyFill="1" applyBorder="1" applyAlignment="1">
      <alignment horizontal="center" vertical="center" shrinkToFit="1"/>
    </xf>
    <xf numFmtId="49" fontId="37" fillId="0" borderId="0" xfId="14" applyNumberFormat="1" applyFont="1" applyFill="1" applyBorder="1" applyAlignment="1">
      <alignment horizontal="center" shrinkToFit="1"/>
    </xf>
    <xf numFmtId="49" fontId="35" fillId="0" borderId="16" xfId="14" applyNumberFormat="1" applyFont="1" applyFill="1" applyBorder="1" applyAlignment="1">
      <alignment vertical="center" shrinkToFit="1"/>
    </xf>
    <xf numFmtId="49" fontId="42" fillId="0" borderId="0" xfId="14" applyNumberFormat="1" applyFont="1" applyFill="1" applyBorder="1" applyAlignment="1">
      <alignment horizontal="center" vertical="center" shrinkToFit="1"/>
    </xf>
    <xf numFmtId="49" fontId="35" fillId="0" borderId="17" xfId="14" applyNumberFormat="1" applyFont="1" applyFill="1" applyBorder="1" applyAlignment="1">
      <alignment vertical="center" shrinkToFit="1"/>
    </xf>
    <xf numFmtId="49" fontId="35" fillId="0" borderId="16" xfId="14" applyNumberFormat="1" applyFont="1" applyFill="1" applyBorder="1" applyAlignment="1">
      <alignment horizontal="center" vertical="center" shrinkToFit="1"/>
    </xf>
    <xf numFmtId="49" fontId="35" fillId="0" borderId="17" xfId="14" applyNumberFormat="1" applyFont="1" applyFill="1" applyBorder="1" applyAlignment="1">
      <alignment horizontal="center" vertical="center" shrinkToFit="1"/>
    </xf>
    <xf numFmtId="0" fontId="33" fillId="0" borderId="0" xfId="14" applyNumberFormat="1" applyFont="1" applyFill="1" applyBorder="1" applyAlignment="1">
      <alignment horizontal="center" shrinkToFit="1"/>
    </xf>
    <xf numFmtId="49" fontId="33" fillId="0" borderId="18" xfId="14" applyNumberFormat="1" applyFont="1" applyFill="1" applyBorder="1" applyAlignment="1">
      <alignment vertical="center" shrinkToFit="1"/>
    </xf>
    <xf numFmtId="49" fontId="28" fillId="0" borderId="19" xfId="14" applyNumberFormat="1" applyFont="1" applyFill="1" applyBorder="1" applyAlignment="1">
      <alignment vertical="center" shrinkToFit="1"/>
    </xf>
    <xf numFmtId="49" fontId="33" fillId="0" borderId="20" xfId="14" applyNumberFormat="1" applyFont="1" applyFill="1" applyBorder="1" applyAlignment="1">
      <alignment vertical="center" shrinkToFit="1"/>
    </xf>
    <xf numFmtId="49" fontId="28" fillId="0" borderId="21" xfId="14" applyNumberFormat="1" applyFont="1" applyFill="1" applyBorder="1" applyAlignment="1">
      <alignment vertical="center" shrinkToFit="1"/>
    </xf>
    <xf numFmtId="49" fontId="36" fillId="0" borderId="11" xfId="14" applyNumberFormat="1" applyFont="1" applyFill="1" applyBorder="1" applyAlignment="1">
      <alignment horizontal="center"/>
    </xf>
    <xf numFmtId="49" fontId="28" fillId="0" borderId="11" xfId="14" applyNumberFormat="1" applyFont="1" applyFill="1" applyBorder="1" applyAlignment="1">
      <alignment wrapText="1" shrinkToFit="1"/>
    </xf>
    <xf numFmtId="49" fontId="36" fillId="0" borderId="11" xfId="14" applyNumberFormat="1" applyFont="1" applyFill="1" applyBorder="1" applyAlignment="1">
      <alignment wrapText="1"/>
    </xf>
    <xf numFmtId="49" fontId="28" fillId="0" borderId="11" xfId="14" applyNumberFormat="1" applyFont="1" applyFill="1" applyBorder="1" applyAlignment="1">
      <alignment wrapText="1"/>
    </xf>
    <xf numFmtId="49" fontId="33" fillId="0" borderId="0" xfId="14" applyNumberFormat="1" applyFont="1" applyFill="1" applyBorder="1" applyAlignment="1">
      <alignment wrapText="1"/>
    </xf>
    <xf numFmtId="49" fontId="25" fillId="0" borderId="0" xfId="14" applyNumberFormat="1" applyFont="1" applyFill="1" applyBorder="1" applyAlignment="1">
      <alignment wrapText="1"/>
    </xf>
    <xf numFmtId="49" fontId="36" fillId="0" borderId="0" xfId="14" applyNumberFormat="1" applyFont="1" applyFill="1" applyBorder="1" applyAlignment="1">
      <alignment wrapText="1"/>
    </xf>
    <xf numFmtId="49" fontId="36" fillId="0" borderId="0" xfId="14" applyNumberFormat="1" applyFont="1" applyFill="1" applyBorder="1" applyAlignment="1">
      <alignment horizontal="center"/>
    </xf>
    <xf numFmtId="49" fontId="42" fillId="0" borderId="0" xfId="14" applyNumberFormat="1" applyFont="1" applyFill="1" applyBorder="1" applyAlignment="1" applyProtection="1">
      <alignment horizontal="center"/>
      <protection locked="0" hidden="1"/>
    </xf>
    <xf numFmtId="49" fontId="36" fillId="0" borderId="0" xfId="14" applyNumberFormat="1" applyFont="1" applyFill="1" applyBorder="1" applyAlignment="1">
      <alignment vertical="top" wrapText="1"/>
    </xf>
    <xf numFmtId="177" fontId="36" fillId="0" borderId="0" xfId="14" applyNumberFormat="1" applyFont="1" applyFill="1" applyBorder="1" applyAlignment="1">
      <alignment vertical="top" wrapText="1"/>
    </xf>
    <xf numFmtId="49" fontId="40" fillId="0" borderId="22" xfId="14" applyNumberFormat="1" applyFont="1" applyFill="1" applyBorder="1" applyAlignment="1">
      <alignment vertical="top" shrinkToFit="1"/>
    </xf>
    <xf numFmtId="49" fontId="28" fillId="0" borderId="0" xfId="14" applyNumberFormat="1" applyFont="1" applyFill="1" applyBorder="1" applyAlignment="1">
      <alignment horizontal="right" wrapText="1" shrinkToFit="1"/>
    </xf>
    <xf numFmtId="49" fontId="36" fillId="0" borderId="16" xfId="14" applyNumberFormat="1" applyFont="1" applyFill="1" applyBorder="1" applyAlignment="1">
      <alignment horizontal="center" vertical="center" shrinkToFit="1"/>
    </xf>
    <xf numFmtId="49" fontId="36" fillId="0" borderId="18" xfId="14" applyNumberFormat="1" applyFont="1" applyFill="1" applyBorder="1" applyAlignment="1">
      <alignment vertical="center" shrinkToFit="1"/>
    </xf>
    <xf numFmtId="49" fontId="31" fillId="0" borderId="19" xfId="14" applyNumberFormat="1" applyFont="1" applyFill="1" applyBorder="1" applyAlignment="1">
      <alignment vertical="center" shrinkToFit="1"/>
    </xf>
    <xf numFmtId="49" fontId="36" fillId="0" borderId="17" xfId="14" applyNumberFormat="1" applyFont="1" applyFill="1" applyBorder="1" applyAlignment="1">
      <alignment horizontal="center" vertical="center" shrinkToFit="1"/>
    </xf>
    <xf numFmtId="49" fontId="36" fillId="0" borderId="20" xfId="14" applyNumberFormat="1" applyFont="1" applyFill="1" applyBorder="1" applyAlignment="1">
      <alignment vertical="center" shrinkToFit="1"/>
    </xf>
    <xf numFmtId="49" fontId="31" fillId="0" borderId="21" xfId="14" applyNumberFormat="1" applyFont="1" applyFill="1" applyBorder="1" applyAlignment="1">
      <alignment vertical="center" shrinkToFit="1"/>
    </xf>
    <xf numFmtId="49" fontId="26" fillId="0" borderId="0" xfId="14" applyNumberFormat="1" applyFont="1" applyFill="1" applyBorder="1" applyAlignment="1">
      <alignment vertical="top" wrapText="1"/>
    </xf>
    <xf numFmtId="49" fontId="26" fillId="0" borderId="0" xfId="14" applyNumberFormat="1" applyFont="1" applyFill="1" applyBorder="1" applyAlignment="1">
      <alignment vertical="center" shrinkToFit="1"/>
    </xf>
    <xf numFmtId="49" fontId="36" fillId="0" borderId="0" xfId="14" applyNumberFormat="1" applyFont="1" applyFill="1" applyBorder="1" applyAlignment="1">
      <alignment vertical="center" shrinkToFit="1"/>
    </xf>
    <xf numFmtId="0" fontId="45" fillId="0" borderId="0" xfId="0" applyFont="1" applyFill="1" applyBorder="1" applyAlignment="1" applyProtection="1">
      <protection locked="0"/>
    </xf>
    <xf numFmtId="0" fontId="39" fillId="0" borderId="0" xfId="0" applyFont="1" applyFill="1" applyBorder="1" applyAlignment="1">
      <alignment horizontal="left"/>
    </xf>
    <xf numFmtId="0" fontId="39" fillId="0" borderId="0" xfId="0" applyFont="1" applyFill="1" applyBorder="1" applyAlignment="1"/>
    <xf numFmtId="0" fontId="47" fillId="0" borderId="13" xfId="0" applyFont="1" applyFill="1" applyBorder="1" applyAlignment="1">
      <alignment vertical="center"/>
    </xf>
    <xf numFmtId="0" fontId="47" fillId="0" borderId="13" xfId="0" applyFont="1" applyFill="1" applyBorder="1">
      <alignment vertical="center"/>
    </xf>
    <xf numFmtId="49" fontId="36" fillId="0" borderId="13" xfId="14" applyNumberFormat="1" applyFont="1" applyFill="1" applyBorder="1" applyAlignment="1">
      <alignment vertical="center" shrinkToFit="1"/>
    </xf>
    <xf numFmtId="0" fontId="39" fillId="0" borderId="13" xfId="0" applyFont="1" applyFill="1" applyBorder="1">
      <alignment vertical="center"/>
    </xf>
    <xf numFmtId="49" fontId="36" fillId="0" borderId="13" xfId="14" applyNumberFormat="1" applyFont="1" applyFill="1" applyBorder="1" applyAlignment="1">
      <alignment horizontal="center" vertical="center" shrinkToFit="1"/>
    </xf>
    <xf numFmtId="49" fontId="36" fillId="0" borderId="0" xfId="14" applyNumberFormat="1" applyFont="1" applyFill="1" applyBorder="1" applyAlignment="1"/>
    <xf numFmtId="49" fontId="36" fillId="0" borderId="23" xfId="14" applyNumberFormat="1" applyFont="1" applyFill="1" applyBorder="1" applyAlignment="1">
      <alignment horizontal="center" shrinkToFit="1"/>
    </xf>
    <xf numFmtId="49" fontId="28" fillId="0" borderId="0" xfId="14" applyNumberFormat="1" applyFont="1" applyFill="1" applyBorder="1" applyAlignment="1" applyProtection="1">
      <alignment shrinkToFit="1"/>
    </xf>
    <xf numFmtId="49" fontId="36" fillId="0" borderId="0" xfId="14" applyNumberFormat="1" applyFont="1" applyFill="1" applyBorder="1" applyAlignment="1">
      <alignment vertical="top" shrinkToFit="1"/>
    </xf>
    <xf numFmtId="49" fontId="46" fillId="0" borderId="0" xfId="14" applyNumberFormat="1" applyFont="1" applyFill="1" applyBorder="1" applyAlignment="1"/>
    <xf numFmtId="49" fontId="28" fillId="0" borderId="13" xfId="14" applyNumberFormat="1" applyFont="1" applyFill="1" applyBorder="1" applyAlignment="1" applyProtection="1">
      <alignment shrinkToFit="1"/>
    </xf>
    <xf numFmtId="49" fontId="36" fillId="0" borderId="13" xfId="14" applyNumberFormat="1" applyFont="1" applyFill="1" applyBorder="1" applyAlignment="1">
      <alignment horizontal="center" shrinkToFit="1"/>
    </xf>
    <xf numFmtId="49" fontId="35" fillId="0" borderId="0" xfId="14" applyNumberFormat="1" applyFont="1" applyFill="1" applyBorder="1" applyAlignment="1">
      <alignment horizontal="center" vertical="top" shrinkToFit="1"/>
    </xf>
    <xf numFmtId="49" fontId="35" fillId="0" borderId="0" xfId="14" applyNumberFormat="1" applyFont="1" applyFill="1" applyBorder="1" applyAlignment="1">
      <alignment vertical="top" shrinkToFit="1"/>
    </xf>
    <xf numFmtId="49" fontId="26" fillId="0" borderId="0" xfId="14" applyNumberFormat="1" applyFont="1" applyFill="1" applyBorder="1" applyAlignment="1">
      <alignment shrinkToFit="1"/>
    </xf>
    <xf numFmtId="49" fontId="46" fillId="0" borderId="0" xfId="14" applyNumberFormat="1" applyFont="1" applyFill="1" applyBorder="1" applyAlignment="1">
      <alignment horizontal="center" vertical="top" shrinkToFit="1"/>
    </xf>
    <xf numFmtId="49" fontId="46" fillId="0" borderId="0" xfId="14" applyNumberFormat="1" applyFont="1" applyFill="1" applyBorder="1" applyAlignment="1">
      <alignment vertical="top" shrinkToFit="1"/>
    </xf>
    <xf numFmtId="49" fontId="35" fillId="0" borderId="0" xfId="14" applyNumberFormat="1" applyFont="1" applyFill="1" applyBorder="1" applyAlignment="1">
      <alignment shrinkToFit="1"/>
    </xf>
    <xf numFmtId="177" fontId="35" fillId="0" borderId="0" xfId="14" applyNumberFormat="1" applyFont="1" applyFill="1" applyBorder="1" applyAlignment="1">
      <alignment shrinkToFit="1"/>
    </xf>
    <xf numFmtId="49" fontId="35" fillId="0" borderId="0" xfId="14" applyNumberFormat="1" applyFont="1" applyFill="1" applyBorder="1" applyAlignment="1">
      <alignment horizontal="center" shrinkToFit="1"/>
    </xf>
    <xf numFmtId="49" fontId="40" fillId="0" borderId="0" xfId="14" applyNumberFormat="1" applyFont="1" applyFill="1" applyBorder="1" applyAlignment="1">
      <alignment horizontal="center" shrinkToFit="1"/>
    </xf>
    <xf numFmtId="0" fontId="27" fillId="0" borderId="0" xfId="14" applyFont="1" applyFill="1" applyBorder="1" applyAlignment="1">
      <alignment horizontal="center" vertical="center" wrapText="1"/>
    </xf>
    <xf numFmtId="0" fontId="26" fillId="0" borderId="0" xfId="14" applyFont="1" applyFill="1" applyBorder="1" applyAlignment="1">
      <alignment horizontal="left" wrapText="1"/>
    </xf>
    <xf numFmtId="49" fontId="35" fillId="0" borderId="0" xfId="14" applyNumberFormat="1" applyFont="1" applyFill="1" applyBorder="1" applyAlignment="1">
      <alignment wrapText="1"/>
    </xf>
    <xf numFmtId="49" fontId="35" fillId="0" borderId="0" xfId="14" applyNumberFormat="1" applyFont="1" applyFill="1" applyBorder="1" applyAlignment="1">
      <alignment horizontal="center" wrapText="1"/>
    </xf>
    <xf numFmtId="0" fontId="26" fillId="0" borderId="0" xfId="14" applyFont="1" applyFill="1" applyBorder="1" applyAlignment="1">
      <alignment horizontal="left"/>
    </xf>
    <xf numFmtId="0" fontId="30" fillId="0" borderId="0" xfId="14" applyFont="1" applyFill="1" applyBorder="1" applyAlignment="1">
      <alignment horizontal="center" wrapText="1"/>
    </xf>
    <xf numFmtId="49" fontId="30" fillId="0" borderId="0" xfId="14" applyNumberFormat="1" applyFont="1" applyFill="1" applyBorder="1" applyAlignment="1">
      <alignment horizontal="center" wrapText="1"/>
    </xf>
    <xf numFmtId="178" fontId="25" fillId="0" borderId="14" xfId="14" applyNumberFormat="1" applyFont="1" applyFill="1" applyBorder="1" applyAlignment="1"/>
    <xf numFmtId="49" fontId="25" fillId="0" borderId="0" xfId="14" applyNumberFormat="1" applyFont="1" applyFill="1" applyBorder="1" applyAlignment="1">
      <alignment horizontal="center"/>
    </xf>
    <xf numFmtId="49" fontId="28" fillId="0" borderId="0" xfId="14" applyNumberFormat="1" applyFont="1" applyFill="1" applyBorder="1" applyAlignment="1">
      <alignment wrapText="1" shrinkToFit="1"/>
    </xf>
    <xf numFmtId="49" fontId="46" fillId="0" borderId="0" xfId="14" applyNumberFormat="1" applyFont="1" applyFill="1" applyBorder="1" applyAlignment="1">
      <alignment vertical="top" wrapText="1"/>
    </xf>
    <xf numFmtId="0" fontId="36" fillId="0" borderId="0" xfId="14" applyFont="1" applyFill="1" applyBorder="1" applyAlignment="1"/>
    <xf numFmtId="0" fontId="42" fillId="0" borderId="0" xfId="14" applyFont="1" applyFill="1" applyBorder="1" applyAlignment="1"/>
    <xf numFmtId="0" fontId="30" fillId="0" borderId="0" xfId="14" applyFont="1" applyFill="1" applyBorder="1" applyAlignment="1"/>
    <xf numFmtId="0" fontId="37" fillId="0" borderId="0" xfId="14" applyFont="1" applyFill="1" applyBorder="1" applyAlignment="1" applyProtection="1">
      <protection locked="0"/>
    </xf>
    <xf numFmtId="0" fontId="37" fillId="0" borderId="0" xfId="14" applyFont="1" applyFill="1" applyBorder="1" applyAlignment="1" applyProtection="1">
      <protection locked="0" hidden="1"/>
    </xf>
    <xf numFmtId="0" fontId="37" fillId="0" borderId="0" xfId="14" applyFont="1" applyFill="1" applyBorder="1" applyAlignment="1"/>
    <xf numFmtId="0" fontId="35" fillId="0" borderId="0" xfId="14" applyFont="1" applyFill="1" applyBorder="1" applyAlignment="1">
      <alignment vertical="top" wrapText="1"/>
    </xf>
    <xf numFmtId="0" fontId="36" fillId="0" borderId="0" xfId="14" applyFont="1" applyFill="1" applyBorder="1" applyAlignment="1">
      <alignment vertical="center"/>
    </xf>
    <xf numFmtId="49" fontId="44" fillId="0" borderId="0" xfId="14" applyNumberFormat="1" applyFont="1" applyFill="1" applyBorder="1" applyAlignment="1">
      <alignment vertical="center" shrinkToFit="1"/>
    </xf>
    <xf numFmtId="49" fontId="35" fillId="0" borderId="0" xfId="14" applyNumberFormat="1" applyFont="1" applyFill="1" applyBorder="1" applyAlignment="1">
      <alignment horizontal="center"/>
    </xf>
    <xf numFmtId="0" fontId="44" fillId="0" borderId="0" xfId="14" applyNumberFormat="1" applyFont="1" applyFill="1" applyBorder="1" applyAlignment="1">
      <alignment horizontal="left" vertical="center" shrinkToFit="1"/>
    </xf>
    <xf numFmtId="49" fontId="28" fillId="0" borderId="0" xfId="14" applyNumberFormat="1" applyFont="1" applyFill="1" applyBorder="1" applyAlignment="1">
      <alignment wrapText="1"/>
    </xf>
    <xf numFmtId="49" fontId="30" fillId="0" borderId="0" xfId="14" applyNumberFormat="1" applyFont="1" applyFill="1" applyBorder="1" applyAlignment="1">
      <alignment horizontal="center"/>
    </xf>
    <xf numFmtId="49" fontId="35" fillId="0" borderId="0" xfId="14" applyNumberFormat="1" applyFont="1" applyFill="1" applyBorder="1" applyAlignment="1">
      <alignment vertical="top"/>
    </xf>
    <xf numFmtId="182" fontId="35" fillId="0" borderId="0" xfId="14" applyNumberFormat="1" applyFont="1" applyFill="1" applyBorder="1" applyAlignment="1">
      <alignment horizontal="center"/>
    </xf>
    <xf numFmtId="49" fontId="30" fillId="0" borderId="0" xfId="14" applyNumberFormat="1" applyFont="1" applyFill="1" applyBorder="1" applyAlignment="1">
      <alignment wrapText="1"/>
    </xf>
    <xf numFmtId="49" fontId="35" fillId="0" borderId="0" xfId="14" applyNumberFormat="1" applyFont="1" applyFill="1" applyBorder="1" applyAlignment="1"/>
    <xf numFmtId="0" fontId="48" fillId="0" borderId="0" xfId="14" applyNumberFormat="1" applyFont="1" applyBorder="1" applyAlignment="1">
      <alignment horizontal="left" vertical="center" shrinkToFit="1"/>
    </xf>
    <xf numFmtId="0" fontId="49" fillId="0" borderId="0" xfId="14" applyNumberFormat="1" applyFont="1" applyBorder="1" applyAlignment="1">
      <alignment vertical="center" shrinkToFit="1"/>
    </xf>
    <xf numFmtId="0" fontId="49" fillId="0" borderId="24" xfId="14" applyNumberFormat="1" applyFont="1" applyBorder="1" applyAlignment="1">
      <alignment vertical="center" shrinkToFit="1"/>
    </xf>
    <xf numFmtId="0" fontId="49" fillId="0" borderId="25" xfId="14" applyNumberFormat="1" applyFont="1" applyBorder="1" applyAlignment="1">
      <alignment vertical="center" shrinkToFit="1"/>
    </xf>
    <xf numFmtId="0" fontId="44" fillId="0" borderId="26" xfId="14" applyNumberFormat="1" applyFont="1" applyFill="1" applyBorder="1" applyAlignment="1">
      <alignment vertical="center" shrinkToFit="1"/>
    </xf>
    <xf numFmtId="0" fontId="44" fillId="0" borderId="0" xfId="14" applyNumberFormat="1" applyFont="1" applyFill="1" applyBorder="1" applyAlignment="1">
      <alignment vertical="center" shrinkToFit="1"/>
    </xf>
    <xf numFmtId="49" fontId="25" fillId="0" borderId="0" xfId="14" applyNumberFormat="1" applyFont="1" applyFill="1" applyBorder="1" applyAlignment="1" applyProtection="1">
      <alignment horizontal="center" vertical="center" wrapText="1"/>
      <protection hidden="1"/>
    </xf>
    <xf numFmtId="49" fontId="25" fillId="0" borderId="0" xfId="14" applyNumberFormat="1" applyFont="1" applyFill="1" applyBorder="1" applyAlignment="1">
      <alignment vertical="center"/>
    </xf>
    <xf numFmtId="49" fontId="25" fillId="0" borderId="0" xfId="14" applyNumberFormat="1" applyFont="1" applyFill="1" applyBorder="1" applyAlignment="1">
      <alignment horizontal="left" vertical="center"/>
    </xf>
    <xf numFmtId="49" fontId="35" fillId="0" borderId="0" xfId="14" applyNumberFormat="1" applyFont="1" applyFill="1" applyBorder="1" applyAlignment="1">
      <alignment horizontal="center" vertical="center"/>
    </xf>
    <xf numFmtId="49" fontId="35" fillId="0" borderId="14" xfId="14" applyNumberFormat="1" applyFont="1" applyFill="1" applyBorder="1" applyAlignment="1">
      <alignment vertical="center"/>
    </xf>
    <xf numFmtId="0" fontId="51" fillId="8" borderId="0" xfId="11" applyFont="1" applyFill="1" applyBorder="1" applyAlignment="1">
      <alignment vertical="center" wrapText="1" shrinkToFit="1"/>
    </xf>
    <xf numFmtId="0" fontId="39" fillId="0" borderId="0" xfId="11" applyFont="1" applyFill="1" applyBorder="1" applyAlignment="1">
      <alignment horizontal="center" vertical="center"/>
    </xf>
    <xf numFmtId="0" fontId="53" fillId="0" borderId="0" xfId="11" applyFont="1" applyBorder="1" applyAlignment="1">
      <alignment horizontal="center" shrinkToFit="1"/>
    </xf>
    <xf numFmtId="0" fontId="39" fillId="0" borderId="0" xfId="11" applyFont="1" applyFill="1" applyBorder="1" applyAlignment="1" applyProtection="1">
      <alignment horizontal="center" vertical="center"/>
      <protection hidden="1"/>
    </xf>
    <xf numFmtId="49" fontId="54" fillId="0" borderId="0" xfId="14" applyNumberFormat="1" applyFont="1" applyFill="1" applyBorder="1" applyAlignment="1">
      <alignment vertical="center" shrinkToFit="1"/>
    </xf>
    <xf numFmtId="49" fontId="40" fillId="0" borderId="0" xfId="14" applyNumberFormat="1" applyFont="1" applyFill="1" applyBorder="1" applyAlignment="1">
      <alignment wrapText="1" shrinkToFit="1"/>
    </xf>
    <xf numFmtId="178" fontId="28" fillId="0" borderId="0" xfId="14" applyNumberFormat="1" applyFont="1" applyFill="1" applyBorder="1" applyAlignment="1">
      <alignment vertical="center" shrinkToFit="1"/>
    </xf>
    <xf numFmtId="178" fontId="35" fillId="0" borderId="0" xfId="14" applyNumberFormat="1" applyFont="1" applyFill="1" applyBorder="1" applyAlignment="1">
      <alignment horizontal="center" vertical="center" shrinkToFit="1"/>
    </xf>
    <xf numFmtId="49" fontId="28" fillId="0" borderId="0" xfId="14" applyNumberFormat="1" applyFont="1" applyFill="1" applyBorder="1" applyAlignment="1">
      <alignment horizontal="center" vertical="center" shrinkToFit="1"/>
    </xf>
    <xf numFmtId="49" fontId="36" fillId="0" borderId="0" xfId="14" applyNumberFormat="1" applyFont="1" applyFill="1" applyBorder="1" applyAlignment="1">
      <alignment horizontal="center" vertical="top" shrinkToFit="1"/>
    </xf>
    <xf numFmtId="178" fontId="28" fillId="0" borderId="0" xfId="14" applyNumberFormat="1" applyFont="1" applyFill="1" applyBorder="1" applyAlignment="1">
      <alignment vertical="top" shrinkToFit="1"/>
    </xf>
    <xf numFmtId="178" fontId="35" fillId="0" borderId="0" xfId="14" applyNumberFormat="1" applyFont="1" applyFill="1" applyBorder="1" applyAlignment="1">
      <alignment horizontal="center" vertical="top" shrinkToFit="1"/>
    </xf>
    <xf numFmtId="0" fontId="39" fillId="0" borderId="0" xfId="11" applyFont="1" applyFill="1" applyBorder="1" applyAlignment="1">
      <alignment horizontal="center" vertical="top"/>
    </xf>
    <xf numFmtId="49" fontId="38" fillId="0" borderId="0" xfId="14" applyNumberFormat="1" applyFont="1" applyFill="1" applyBorder="1" applyAlignment="1">
      <alignment vertical="top" shrinkToFit="1"/>
    </xf>
    <xf numFmtId="179" fontId="25" fillId="0" borderId="0" xfId="14" applyNumberFormat="1" applyFont="1" applyFill="1" applyBorder="1" applyAlignment="1">
      <alignment horizontal="center" shrinkToFit="1"/>
    </xf>
    <xf numFmtId="178" fontId="28" fillId="0" borderId="0" xfId="14" applyNumberFormat="1" applyFont="1" applyFill="1" applyBorder="1" applyAlignment="1">
      <alignment horizontal="center" vertical="top" shrinkToFit="1"/>
    </xf>
    <xf numFmtId="49" fontId="30" fillId="0" borderId="0" xfId="14" applyNumberFormat="1" applyFont="1" applyFill="1" applyBorder="1" applyAlignment="1">
      <alignment vertical="center" shrinkToFit="1"/>
    </xf>
    <xf numFmtId="49" fontId="30" fillId="0" borderId="0" xfId="14" applyNumberFormat="1" applyFont="1" applyFill="1" applyBorder="1" applyAlignment="1">
      <alignment horizontal="right" vertical="center" shrinkToFit="1"/>
    </xf>
    <xf numFmtId="178" fontId="28" fillId="0" borderId="0" xfId="14" applyNumberFormat="1" applyFont="1" applyFill="1" applyBorder="1" applyAlignment="1">
      <alignment horizontal="center" vertical="center" shrinkToFit="1"/>
    </xf>
    <xf numFmtId="0" fontId="45" fillId="0" borderId="0" xfId="11" applyFont="1" applyFill="1" applyBorder="1" applyAlignment="1">
      <alignment horizontal="center" vertical="center"/>
    </xf>
    <xf numFmtId="49" fontId="28" fillId="0" borderId="0" xfId="14" applyNumberFormat="1" applyFont="1" applyFill="1" applyBorder="1" applyAlignment="1">
      <alignment vertical="center" shrinkToFit="1"/>
    </xf>
    <xf numFmtId="178" fontId="31" fillId="0" borderId="0" xfId="14" applyNumberFormat="1" applyFont="1" applyFill="1" applyBorder="1" applyAlignment="1">
      <alignment horizontal="center" vertical="top" shrinkToFit="1"/>
    </xf>
    <xf numFmtId="0" fontId="34" fillId="0" borderId="0" xfId="11" applyFont="1" applyFill="1" applyBorder="1" applyAlignment="1">
      <alignment horizontal="center" vertical="top"/>
    </xf>
    <xf numFmtId="49" fontId="31" fillId="0" borderId="0" xfId="14" applyNumberFormat="1" applyFont="1" applyFill="1" applyBorder="1" applyAlignment="1">
      <alignment vertical="top" shrinkToFit="1"/>
    </xf>
    <xf numFmtId="49" fontId="36" fillId="8" borderId="0" xfId="14" applyNumberFormat="1" applyFont="1" applyFill="1" applyBorder="1" applyAlignment="1">
      <alignment horizontal="center" shrinkToFit="1"/>
    </xf>
    <xf numFmtId="178" fontId="28" fillId="8" borderId="0" xfId="14" applyNumberFormat="1" applyFont="1" applyFill="1" applyBorder="1" applyAlignment="1">
      <alignment horizontal="center" vertical="center" shrinkToFit="1"/>
    </xf>
    <xf numFmtId="0" fontId="39" fillId="8" borderId="0" xfId="11" applyFont="1" applyFill="1" applyBorder="1" applyAlignment="1">
      <alignment horizontal="center" vertical="center"/>
    </xf>
    <xf numFmtId="49" fontId="38" fillId="8" borderId="0" xfId="14" applyNumberFormat="1" applyFont="1" applyFill="1" applyBorder="1" applyAlignment="1">
      <alignment vertical="center" shrinkToFit="1"/>
    </xf>
    <xf numFmtId="178" fontId="35" fillId="0" borderId="7" xfId="14" applyNumberFormat="1" applyFont="1" applyFill="1" applyBorder="1" applyAlignment="1">
      <alignment vertical="center" shrinkToFit="1"/>
    </xf>
    <xf numFmtId="0" fontId="34" fillId="0" borderId="0" xfId="11" applyFont="1" applyFill="1" applyBorder="1" applyAlignment="1">
      <alignment horizontal="center" vertical="center"/>
    </xf>
    <xf numFmtId="0" fontId="41" fillId="0" borderId="0" xfId="11" applyFont="1" applyFill="1" applyBorder="1" applyAlignment="1">
      <alignment horizontal="center" vertical="center"/>
    </xf>
    <xf numFmtId="0" fontId="45" fillId="0" borderId="7" xfId="11" applyFont="1" applyFill="1" applyBorder="1" applyAlignment="1">
      <alignment vertical="center" shrinkToFit="1"/>
    </xf>
    <xf numFmtId="0" fontId="47" fillId="0" borderId="0" xfId="11" applyFont="1" applyFill="1" applyBorder="1" applyAlignment="1">
      <alignment horizontal="center" vertical="center" shrinkToFit="1"/>
    </xf>
    <xf numFmtId="0" fontId="41" fillId="0" borderId="0" xfId="11" applyNumberFormat="1" applyFont="1" applyFill="1" applyBorder="1" applyAlignment="1" applyProtection="1">
      <alignment horizontal="center" vertical="center"/>
      <protection hidden="1"/>
    </xf>
    <xf numFmtId="0" fontId="41" fillId="0" borderId="0" xfId="11" applyFont="1" applyFill="1" applyBorder="1" applyAlignment="1" applyProtection="1">
      <alignment horizontal="center" vertical="center"/>
      <protection hidden="1"/>
    </xf>
    <xf numFmtId="49" fontId="36" fillId="0" borderId="0" xfId="14" applyNumberFormat="1" applyFont="1" applyFill="1" applyBorder="1" applyAlignment="1">
      <alignment horizontal="center" vertical="center" wrapText="1" shrinkToFit="1"/>
    </xf>
    <xf numFmtId="49" fontId="29" fillId="0" borderId="0" xfId="14" applyNumberFormat="1" applyFont="1" applyFill="1" applyBorder="1" applyAlignment="1">
      <alignment shrinkToFit="1"/>
    </xf>
    <xf numFmtId="177" fontId="36" fillId="0" borderId="0" xfId="14" applyNumberFormat="1" applyFont="1" applyFill="1" applyBorder="1" applyAlignment="1">
      <alignment horizontal="center" vertical="center" shrinkToFit="1"/>
    </xf>
    <xf numFmtId="49" fontId="36" fillId="0" borderId="0" xfId="14" applyNumberFormat="1" applyFont="1" applyFill="1" applyBorder="1" applyAlignment="1">
      <alignment horizontal="left" vertical="top" wrapText="1" shrinkToFit="1"/>
    </xf>
    <xf numFmtId="0" fontId="36" fillId="0" borderId="0" xfId="14" applyNumberFormat="1" applyFont="1" applyFill="1" applyBorder="1" applyAlignment="1">
      <alignment horizontal="center" vertical="center" shrinkToFit="1"/>
    </xf>
    <xf numFmtId="49" fontId="67" fillId="0" borderId="0" xfId="14" applyNumberFormat="1" applyFont="1" applyFill="1" applyBorder="1" applyAlignment="1">
      <alignment horizontal="center" wrapText="1" shrinkToFit="1"/>
    </xf>
    <xf numFmtId="0" fontId="67" fillId="0" borderId="0" xfId="11" applyFont="1" applyFill="1" applyBorder="1" applyAlignment="1">
      <alignment wrapText="1" shrinkToFit="1"/>
    </xf>
    <xf numFmtId="49" fontId="68" fillId="0" borderId="0" xfId="14" applyNumberFormat="1" applyFont="1" applyFill="1" applyBorder="1" applyAlignment="1">
      <alignment horizontal="center" wrapText="1" shrinkToFit="1"/>
    </xf>
    <xf numFmtId="49" fontId="68" fillId="0" borderId="0" xfId="14" applyNumberFormat="1" applyFont="1" applyFill="1" applyBorder="1" applyAlignment="1">
      <alignment horizontal="center" vertical="center" wrapText="1"/>
    </xf>
    <xf numFmtId="49" fontId="67" fillId="0" borderId="0" xfId="14" applyNumberFormat="1" applyFont="1" applyFill="1" applyBorder="1" applyAlignment="1">
      <alignment horizontal="center" vertical="center" shrinkToFit="1"/>
    </xf>
    <xf numFmtId="49" fontId="67" fillId="0" borderId="0" xfId="14" applyNumberFormat="1" applyFont="1" applyFill="1" applyBorder="1" applyAlignment="1">
      <alignment horizontal="center" vertical="center" wrapText="1" shrinkToFit="1"/>
    </xf>
    <xf numFmtId="49" fontId="69" fillId="0" borderId="0" xfId="14" applyNumberFormat="1" applyFont="1" applyFill="1" applyBorder="1" applyAlignment="1">
      <alignment horizontal="center" shrinkToFit="1"/>
    </xf>
    <xf numFmtId="49" fontId="39" fillId="12" borderId="0" xfId="14" applyNumberFormat="1" applyFont="1" applyFill="1" applyBorder="1" applyAlignment="1">
      <alignment horizontal="center" vertical="center" shrinkToFit="1"/>
    </xf>
    <xf numFmtId="0" fontId="39" fillId="12" borderId="0" xfId="11" applyFont="1" applyFill="1" applyBorder="1" applyAlignment="1">
      <alignment horizontal="center" vertical="center"/>
    </xf>
    <xf numFmtId="49" fontId="55" fillId="12" borderId="0" xfId="14" applyNumberFormat="1" applyFont="1" applyFill="1" applyBorder="1" applyAlignment="1">
      <alignment vertical="center" shrinkToFit="1"/>
    </xf>
    <xf numFmtId="49" fontId="67" fillId="0" borderId="0" xfId="14" applyNumberFormat="1" applyFont="1" applyFill="1" applyBorder="1" applyAlignment="1">
      <alignment horizontal="center" vertical="center" shrinkToFit="1"/>
    </xf>
    <xf numFmtId="49" fontId="67" fillId="0" borderId="0" xfId="14" applyNumberFormat="1" applyFont="1" applyFill="1" applyBorder="1" applyAlignment="1">
      <alignment horizontal="center" shrinkToFit="1"/>
    </xf>
    <xf numFmtId="49" fontId="67" fillId="0" borderId="0" xfId="14" applyNumberFormat="1" applyFont="1" applyFill="1" applyBorder="1" applyAlignment="1">
      <alignment horizontal="center" vertical="center" wrapText="1" shrinkToFit="1"/>
    </xf>
    <xf numFmtId="49" fontId="36" fillId="0" borderId="0" xfId="14" applyNumberFormat="1" applyFont="1" applyFill="1" applyBorder="1" applyAlignment="1">
      <alignment horizontal="center" vertical="top" wrapText="1" shrinkToFit="1"/>
    </xf>
    <xf numFmtId="49" fontId="36" fillId="0" borderId="0" xfId="14" applyNumberFormat="1" applyFont="1" applyFill="1" applyBorder="1" applyAlignment="1">
      <alignment wrapText="1" shrinkToFit="1"/>
    </xf>
    <xf numFmtId="49" fontId="70" fillId="0" borderId="0" xfId="14" applyNumberFormat="1" applyFont="1" applyFill="1" applyBorder="1" applyAlignment="1">
      <alignment horizontal="center" vertical="top" wrapText="1" shrinkToFit="1"/>
    </xf>
    <xf numFmtId="49" fontId="67" fillId="0" borderId="0" xfId="14" applyNumberFormat="1" applyFont="1" applyFill="1" applyBorder="1" applyAlignment="1">
      <alignment horizontal="center" wrapText="1" shrinkToFit="1"/>
    </xf>
    <xf numFmtId="49" fontId="69" fillId="0" borderId="0" xfId="14" applyNumberFormat="1" applyFont="1" applyFill="1" applyBorder="1" applyAlignment="1">
      <alignment horizontal="center" vertical="center" wrapText="1" shrinkToFit="1"/>
    </xf>
    <xf numFmtId="49" fontId="67" fillId="0" borderId="0" xfId="14" applyNumberFormat="1" applyFont="1" applyFill="1" applyBorder="1" applyAlignment="1">
      <alignment horizontal="center" vertical="center" shrinkToFit="1"/>
    </xf>
    <xf numFmtId="49" fontId="25" fillId="0" borderId="13" xfId="14" applyNumberFormat="1" applyFont="1" applyFill="1" applyBorder="1" applyAlignment="1">
      <alignment vertical="center"/>
    </xf>
    <xf numFmtId="178" fontId="30" fillId="0" borderId="0" xfId="14" applyNumberFormat="1" applyFont="1" applyFill="1" applyBorder="1" applyAlignment="1">
      <alignment vertical="center" shrinkToFit="1"/>
    </xf>
    <xf numFmtId="0" fontId="30" fillId="0" borderId="0" xfId="12" applyFont="1" applyFill="1" applyBorder="1" applyAlignment="1">
      <alignment vertical="center" shrinkToFit="1"/>
    </xf>
    <xf numFmtId="182" fontId="63" fillId="0" borderId="0" xfId="14" applyNumberFormat="1" applyFont="1" applyFill="1" applyBorder="1" applyAlignment="1">
      <alignment horizontal="left" vertical="top" wrapText="1" shrinkToFit="1"/>
    </xf>
    <xf numFmtId="49" fontId="67" fillId="0" borderId="0" xfId="14" applyNumberFormat="1" applyFont="1" applyFill="1" applyBorder="1" applyAlignment="1">
      <alignment horizontal="center" vertical="center" wrapText="1" shrinkToFit="1"/>
    </xf>
    <xf numFmtId="49" fontId="69" fillId="0" borderId="0" xfId="14" applyNumberFormat="1" applyFont="1" applyFill="1" applyBorder="1" applyAlignment="1">
      <alignment horizontal="center" vertical="center" shrinkToFit="1"/>
    </xf>
    <xf numFmtId="49" fontId="36" fillId="0" borderId="0" xfId="14" applyNumberFormat="1" applyFont="1" applyFill="1" applyBorder="1" applyAlignment="1">
      <alignment horizontal="center" vertical="center" shrinkToFit="1"/>
    </xf>
    <xf numFmtId="49" fontId="36" fillId="0" borderId="0" xfId="14" applyNumberFormat="1" applyFont="1" applyFill="1" applyBorder="1" applyAlignment="1">
      <alignment horizontal="center" shrinkToFit="1"/>
    </xf>
    <xf numFmtId="49" fontId="33" fillId="0" borderId="0" xfId="14" applyNumberFormat="1" applyFont="1" applyFill="1" applyBorder="1" applyAlignment="1">
      <alignment horizontal="center" shrinkToFit="1"/>
    </xf>
    <xf numFmtId="49" fontId="63" fillId="0" borderId="0" xfId="14" applyNumberFormat="1" applyFont="1" applyFill="1" applyBorder="1" applyAlignment="1">
      <alignment horizontal="left" wrapText="1" shrinkToFit="1"/>
    </xf>
    <xf numFmtId="49" fontId="36" fillId="0" borderId="0" xfId="14" applyNumberFormat="1" applyFont="1" applyFill="1" applyBorder="1" applyAlignment="1">
      <alignment horizontal="left" wrapText="1" shrinkToFit="1"/>
    </xf>
    <xf numFmtId="49" fontId="25" fillId="0" borderId="0" xfId="14" applyNumberFormat="1" applyFont="1" applyFill="1" applyBorder="1" applyAlignment="1">
      <alignment horizontal="center" wrapText="1" shrinkToFit="1"/>
    </xf>
    <xf numFmtId="49" fontId="60" fillId="0" borderId="0" xfId="14" applyNumberFormat="1" applyFont="1" applyFill="1" applyBorder="1" applyAlignment="1">
      <alignment horizontal="center" wrapText="1" shrinkToFit="1"/>
    </xf>
    <xf numFmtId="0" fontId="0" fillId="0" borderId="0" xfId="0" applyNumberFormat="1" applyBorder="1" applyAlignment="1">
      <alignment vertical="center" shrinkToFit="1"/>
    </xf>
    <xf numFmtId="49" fontId="36" fillId="0" borderId="0" xfId="14" applyNumberFormat="1" applyFont="1" applyFill="1" applyBorder="1" applyAlignment="1">
      <alignment horizontal="center" shrinkToFit="1"/>
    </xf>
    <xf numFmtId="49" fontId="36" fillId="0" borderId="0" xfId="14" applyNumberFormat="1" applyFont="1" applyFill="1" applyBorder="1" applyAlignment="1">
      <alignment horizontal="center" vertical="center" wrapText="1" shrinkToFit="1"/>
    </xf>
    <xf numFmtId="49" fontId="36" fillId="0" borderId="0" xfId="14" applyNumberFormat="1" applyFont="1" applyFill="1" applyBorder="1" applyAlignment="1">
      <alignment horizontal="center" vertical="center" shrinkToFit="1"/>
    </xf>
    <xf numFmtId="49" fontId="72" fillId="0" borderId="0" xfId="14" applyNumberFormat="1" applyFont="1" applyFill="1" applyBorder="1" applyAlignment="1">
      <alignment vertical="top" shrinkToFit="1"/>
    </xf>
    <xf numFmtId="182" fontId="36" fillId="0" borderId="0" xfId="14" applyNumberFormat="1" applyFont="1" applyFill="1" applyBorder="1" applyAlignment="1">
      <alignment horizontal="left" vertical="top" wrapText="1" shrinkToFit="1"/>
    </xf>
    <xf numFmtId="49" fontId="36" fillId="0" borderId="0" xfId="14" applyNumberFormat="1" applyFont="1" applyFill="1" applyBorder="1" applyAlignment="1">
      <alignment vertical="center" wrapText="1" shrinkToFit="1"/>
    </xf>
    <xf numFmtId="0" fontId="36" fillId="0" borderId="0" xfId="14" applyNumberFormat="1" applyFont="1" applyFill="1" applyBorder="1" applyAlignment="1">
      <alignment vertical="center" shrinkToFit="1"/>
    </xf>
    <xf numFmtId="0" fontId="0" fillId="0" borderId="0" xfId="0" applyNumberFormat="1" applyFill="1" applyBorder="1" applyAlignment="1">
      <alignment vertical="center" shrinkToFit="1"/>
    </xf>
    <xf numFmtId="0" fontId="33" fillId="0" borderId="0" xfId="14" applyNumberFormat="1" applyFont="1" applyFill="1" applyBorder="1" applyAlignment="1">
      <alignment vertical="center" shrinkToFit="1"/>
    </xf>
    <xf numFmtId="0" fontId="15" fillId="0" borderId="0" xfId="0" applyNumberFormat="1" applyFont="1" applyBorder="1" applyAlignment="1">
      <alignment vertical="center" shrinkToFit="1"/>
    </xf>
    <xf numFmtId="0" fontId="15" fillId="0" borderId="0" xfId="0" applyNumberFormat="1" applyFont="1" applyFill="1" applyBorder="1" applyAlignment="1">
      <alignment vertical="center" shrinkToFit="1"/>
    </xf>
    <xf numFmtId="14" fontId="33" fillId="0" borderId="0" xfId="14" applyNumberFormat="1" applyFont="1" applyFill="1" applyBorder="1" applyAlignment="1">
      <alignment vertical="center" shrinkToFit="1"/>
    </xf>
    <xf numFmtId="184" fontId="33" fillId="0" borderId="0" xfId="14" applyNumberFormat="1" applyFont="1" applyFill="1" applyBorder="1" applyAlignment="1">
      <alignment vertical="center" shrinkToFit="1"/>
    </xf>
    <xf numFmtId="49" fontId="33" fillId="0" borderId="0" xfId="14" applyNumberFormat="1" applyFont="1" applyFill="1" applyBorder="1" applyAlignment="1">
      <alignment vertical="center" shrinkToFit="1"/>
    </xf>
    <xf numFmtId="49" fontId="36" fillId="0" borderId="122" xfId="14" applyNumberFormat="1" applyFont="1" applyFill="1" applyBorder="1" applyAlignment="1">
      <alignment horizontal="center" vertical="center" wrapText="1" shrinkToFit="1"/>
    </xf>
    <xf numFmtId="49" fontId="36" fillId="0" borderId="120" xfId="14" applyNumberFormat="1" applyFont="1" applyFill="1" applyBorder="1" applyAlignment="1">
      <alignment horizontal="center" vertical="center" wrapText="1" shrinkToFit="1"/>
    </xf>
    <xf numFmtId="49" fontId="36" fillId="0" borderId="0" xfId="14" applyNumberFormat="1" applyFont="1" applyFill="1" applyBorder="1" applyAlignment="1">
      <alignment horizontal="center" vertical="center" shrinkToFit="1"/>
    </xf>
    <xf numFmtId="49" fontId="46" fillId="0" borderId="105" xfId="14" applyNumberFormat="1" applyFont="1" applyFill="1" applyBorder="1" applyAlignment="1">
      <alignment vertical="top" wrapText="1" shrinkToFit="1"/>
    </xf>
    <xf numFmtId="49" fontId="75" fillId="0" borderId="0" xfId="14" applyNumberFormat="1" applyFont="1" applyFill="1" applyBorder="1" applyAlignment="1">
      <alignment horizontal="center"/>
    </xf>
    <xf numFmtId="49" fontId="76" fillId="0" borderId="0" xfId="14" applyNumberFormat="1" applyFont="1" applyFill="1" applyBorder="1" applyAlignment="1">
      <alignment horizontal="center" vertical="center" wrapText="1" shrinkToFit="1"/>
    </xf>
    <xf numFmtId="0" fontId="0" fillId="0" borderId="0" xfId="0" applyAlignment="1">
      <alignment horizontal="center" vertical="center"/>
    </xf>
    <xf numFmtId="0" fontId="0" fillId="0" borderId="0" xfId="0" applyAlignment="1">
      <alignment horizontal="left" vertical="center"/>
    </xf>
    <xf numFmtId="49" fontId="0" fillId="0" borderId="124" xfId="0" applyNumberFormat="1" applyBorder="1" applyAlignment="1">
      <alignment horizontal="left" vertical="center"/>
    </xf>
    <xf numFmtId="0" fontId="0" fillId="0" borderId="0" xfId="0" applyAlignment="1">
      <alignment horizontal="left" vertical="center" wrapText="1"/>
    </xf>
    <xf numFmtId="0" fontId="80" fillId="0" borderId="0" xfId="0" applyFont="1" applyAlignment="1">
      <alignment horizontal="center" vertical="center"/>
    </xf>
    <xf numFmtId="49" fontId="0" fillId="0" borderId="125" xfId="0" applyNumberFormat="1" applyBorder="1" applyAlignment="1">
      <alignment horizontal="left" vertical="center"/>
    </xf>
    <xf numFmtId="0" fontId="80" fillId="0" borderId="0" xfId="0" applyFont="1">
      <alignment vertical="center"/>
    </xf>
    <xf numFmtId="0" fontId="0" fillId="0" borderId="123" xfId="0" applyNumberFormat="1" applyBorder="1" applyAlignment="1">
      <alignment horizontal="left" vertical="center"/>
    </xf>
    <xf numFmtId="0" fontId="0" fillId="0" borderId="124" xfId="0" applyNumberFormat="1" applyBorder="1" applyAlignment="1">
      <alignment horizontal="left" vertical="center"/>
    </xf>
    <xf numFmtId="0" fontId="81" fillId="13" borderId="124" xfId="0" applyNumberFormat="1" applyFont="1" applyFill="1" applyBorder="1" applyAlignment="1">
      <alignment horizontal="left" vertical="center"/>
    </xf>
    <xf numFmtId="0" fontId="0" fillId="0" borderId="0" xfId="0" applyNumberFormat="1" applyAlignment="1">
      <alignment horizontal="left" vertical="center"/>
    </xf>
    <xf numFmtId="0" fontId="84" fillId="0" borderId="0" xfId="19">
      <alignment vertical="center"/>
    </xf>
    <xf numFmtId="0" fontId="85" fillId="0" borderId="0" xfId="20" applyFont="1"/>
    <xf numFmtId="0" fontId="86" fillId="0" borderId="0" xfId="20" applyFont="1"/>
    <xf numFmtId="0" fontId="86" fillId="0" borderId="0" xfId="20" applyFont="1" applyAlignment="1">
      <alignment horizontal="center"/>
    </xf>
    <xf numFmtId="0" fontId="88" fillId="0" borderId="0" xfId="0" applyFont="1">
      <alignment vertical="center"/>
    </xf>
    <xf numFmtId="0" fontId="89" fillId="0" borderId="0" xfId="20" applyFont="1" applyAlignment="1">
      <alignment horizontal="left"/>
    </xf>
    <xf numFmtId="0" fontId="89" fillId="0" borderId="0" xfId="20" applyFont="1"/>
    <xf numFmtId="0" fontId="84" fillId="0" borderId="0" xfId="21" applyAlignment="1"/>
    <xf numFmtId="0" fontId="87" fillId="0" borderId="0" xfId="20" applyFont="1" applyAlignment="1">
      <alignment horizontal="center"/>
    </xf>
    <xf numFmtId="0" fontId="87" fillId="0" borderId="1" xfId="20" applyFont="1" applyBorder="1" applyAlignment="1">
      <alignment horizontal="center" vertical="center" wrapText="1"/>
    </xf>
    <xf numFmtId="0" fontId="87" fillId="0" borderId="1" xfId="20" applyFont="1" applyBorder="1" applyAlignment="1">
      <alignment vertical="center" wrapText="1"/>
    </xf>
    <xf numFmtId="0" fontId="87" fillId="0" borderId="6" xfId="20" applyFont="1" applyBorder="1" applyAlignment="1">
      <alignment horizontal="center" wrapText="1"/>
    </xf>
    <xf numFmtId="0" fontId="90" fillId="0" borderId="6" xfId="20" applyFont="1" applyBorder="1" applyAlignment="1">
      <alignment wrapText="1"/>
    </xf>
    <xf numFmtId="0" fontId="87" fillId="0" borderId="0" xfId="20" applyFont="1" applyAlignment="1">
      <alignment horizontal="center" vertical="center"/>
    </xf>
    <xf numFmtId="0" fontId="91" fillId="0" borderId="0" xfId="20" applyFont="1" applyAlignment="1">
      <alignment horizontal="left" wrapText="1"/>
    </xf>
    <xf numFmtId="0" fontId="87" fillId="0" borderId="0" xfId="20" applyFont="1" applyAlignment="1">
      <alignment horizontal="center" vertical="center" wrapText="1"/>
    </xf>
    <xf numFmtId="0" fontId="87" fillId="0" borderId="0" xfId="20" applyFont="1" applyAlignment="1">
      <alignment vertical="center" wrapText="1"/>
    </xf>
    <xf numFmtId="0" fontId="91" fillId="0" borderId="0" xfId="20" applyFont="1" applyAlignment="1">
      <alignment wrapText="1"/>
    </xf>
    <xf numFmtId="0" fontId="87" fillId="0" borderId="127" xfId="20" applyFont="1" applyBorder="1" applyAlignment="1">
      <alignment vertical="center" wrapText="1"/>
    </xf>
    <xf numFmtId="0" fontId="84" fillId="0" borderId="0" xfId="21">
      <alignment vertical="center"/>
    </xf>
    <xf numFmtId="0" fontId="87" fillId="15" borderId="28" xfId="20" applyFont="1" applyFill="1" applyBorder="1" applyAlignment="1">
      <alignment horizontal="center" vertical="center"/>
    </xf>
    <xf numFmtId="0" fontId="87" fillId="0" borderId="4" xfId="20" applyFont="1" applyBorder="1" applyAlignment="1">
      <alignment horizontal="center" vertical="center"/>
    </xf>
    <xf numFmtId="0" fontId="87" fillId="0" borderId="4" xfId="20" applyFont="1" applyBorder="1" applyAlignment="1">
      <alignment vertical="center"/>
    </xf>
    <xf numFmtId="0" fontId="87" fillId="0" borderId="28" xfId="20" applyFont="1" applyBorder="1" applyAlignment="1">
      <alignment horizontal="center" vertical="center"/>
    </xf>
    <xf numFmtId="0" fontId="92" fillId="0" borderId="0" xfId="0" applyFont="1" applyAlignment="1">
      <alignment horizontal="center" vertical="center"/>
    </xf>
    <xf numFmtId="0" fontId="92" fillId="0" borderId="27" xfId="0" applyFont="1" applyBorder="1" applyAlignment="1">
      <alignment horizontal="center" vertical="center"/>
    </xf>
    <xf numFmtId="0" fontId="92" fillId="0" borderId="28" xfId="0" applyFont="1" applyBorder="1" applyAlignment="1">
      <alignment horizontal="center" vertical="center"/>
    </xf>
    <xf numFmtId="0" fontId="95" fillId="0" borderId="0" xfId="0" applyFont="1" applyAlignment="1">
      <alignment horizontal="center" vertical="center"/>
    </xf>
    <xf numFmtId="0" fontId="81" fillId="14" borderId="0" xfId="0" applyFont="1" applyFill="1" applyAlignment="1"/>
    <xf numFmtId="0" fontId="95" fillId="0" borderId="27" xfId="0" applyFont="1" applyBorder="1" applyAlignment="1">
      <alignment horizontal="center" vertical="center"/>
    </xf>
    <xf numFmtId="0" fontId="95" fillId="0" borderId="28" xfId="0" applyFont="1" applyBorder="1" applyAlignment="1">
      <alignment horizontal="center" vertical="center"/>
    </xf>
    <xf numFmtId="0" fontId="95" fillId="0" borderId="0" xfId="19" applyFont="1">
      <alignment vertical="center"/>
    </xf>
    <xf numFmtId="0" fontId="87" fillId="16" borderId="28" xfId="20" applyFont="1" applyFill="1" applyBorder="1" applyAlignment="1">
      <alignment horizontal="center" vertical="center"/>
    </xf>
    <xf numFmtId="0" fontId="87" fillId="16" borderId="4" xfId="20" applyFont="1" applyFill="1" applyBorder="1" applyAlignment="1">
      <alignment horizontal="center" vertical="center"/>
    </xf>
    <xf numFmtId="0" fontId="87" fillId="16" borderId="4" xfId="20" applyFont="1" applyFill="1" applyBorder="1" applyAlignment="1">
      <alignment vertical="center"/>
    </xf>
    <xf numFmtId="0" fontId="87" fillId="17" borderId="28" xfId="20" applyFont="1" applyFill="1" applyBorder="1" applyAlignment="1">
      <alignment horizontal="center" vertical="center"/>
    </xf>
    <xf numFmtId="0" fontId="3" fillId="0" borderId="0" xfId="22" applyAlignment="1">
      <alignment horizontal="left" vertical="center"/>
    </xf>
    <xf numFmtId="0" fontId="3" fillId="0" borderId="0" xfId="22" applyAlignment="1">
      <alignment horizontal="left" vertical="center" shrinkToFit="1"/>
    </xf>
    <xf numFmtId="0" fontId="3" fillId="0" borderId="0" xfId="22" applyAlignment="1">
      <alignment vertical="center"/>
    </xf>
    <xf numFmtId="0" fontId="3" fillId="0" borderId="0" xfId="22" applyFill="1" applyAlignment="1">
      <alignment vertical="center" shrinkToFit="1"/>
    </xf>
    <xf numFmtId="186" fontId="3" fillId="0" borderId="0" xfId="22" applyNumberFormat="1" applyAlignment="1">
      <alignment vertical="center"/>
    </xf>
    <xf numFmtId="0" fontId="3" fillId="0" borderId="0" xfId="22" applyFill="1" applyAlignment="1">
      <alignment vertical="center"/>
    </xf>
    <xf numFmtId="187" fontId="3" fillId="0" borderId="0" xfId="22" applyNumberFormat="1" applyAlignment="1">
      <alignment vertical="center"/>
    </xf>
    <xf numFmtId="49" fontId="3" fillId="0" borderId="0" xfId="22" applyNumberFormat="1" applyAlignment="1">
      <alignment horizontal="left" vertical="center"/>
    </xf>
    <xf numFmtId="49" fontId="3" fillId="0" borderId="0" xfId="22" applyNumberFormat="1" applyAlignment="1">
      <alignment horizontal="left" vertical="center" shrinkToFit="1"/>
    </xf>
    <xf numFmtId="0" fontId="3" fillId="0" borderId="0" xfId="22" applyFill="1" applyAlignment="1">
      <alignment horizontal="left" vertical="center" shrinkToFit="1"/>
    </xf>
    <xf numFmtId="0" fontId="107" fillId="0" borderId="4" xfId="22" applyFont="1" applyBorder="1" applyAlignment="1">
      <alignment horizontal="left" vertical="center" shrinkToFit="1"/>
    </xf>
    <xf numFmtId="0" fontId="107" fillId="13" borderId="4" xfId="22" applyFont="1" applyFill="1" applyBorder="1" applyAlignment="1">
      <alignment horizontal="left" vertical="center" shrinkToFit="1"/>
    </xf>
    <xf numFmtId="49" fontId="3" fillId="13" borderId="0" xfId="22" applyNumberFormat="1" applyFill="1" applyAlignment="1">
      <alignment horizontal="left" vertical="center"/>
    </xf>
    <xf numFmtId="49" fontId="106" fillId="0" borderId="0" xfId="22" applyNumberFormat="1" applyFont="1" applyAlignment="1">
      <alignment horizontal="left" vertical="top" wrapText="1"/>
    </xf>
    <xf numFmtId="49" fontId="3" fillId="0" borderId="0" xfId="22" applyNumberFormat="1" applyAlignment="1">
      <alignment horizontal="left" vertical="center" wrapText="1"/>
    </xf>
    <xf numFmtId="0" fontId="3" fillId="0" borderId="0" xfId="22" applyAlignment="1">
      <alignment horizontal="left" vertical="center" wrapText="1"/>
    </xf>
    <xf numFmtId="49" fontId="3" fillId="0" borderId="0" xfId="22" applyNumberFormat="1" applyAlignment="1">
      <alignment horizontal="left" vertical="center" wrapText="1" shrinkToFit="1"/>
    </xf>
    <xf numFmtId="49" fontId="3" fillId="0" borderId="0" xfId="22" applyNumberFormat="1" applyAlignment="1">
      <alignment vertical="center" wrapText="1"/>
    </xf>
    <xf numFmtId="49" fontId="3" fillId="0" borderId="0" xfId="22" applyNumberFormat="1" applyAlignment="1">
      <alignment vertical="top" wrapText="1"/>
    </xf>
    <xf numFmtId="49" fontId="106" fillId="0" borderId="0" xfId="22" applyNumberFormat="1" applyFont="1" applyAlignment="1">
      <alignment vertical="center" wrapText="1"/>
    </xf>
    <xf numFmtId="49" fontId="106" fillId="0" borderId="0" xfId="22" applyNumberFormat="1" applyFont="1" applyAlignment="1">
      <alignment vertical="center"/>
    </xf>
    <xf numFmtId="49" fontId="3" fillId="0" borderId="0" xfId="22" applyNumberFormat="1" applyAlignment="1">
      <alignment vertical="center"/>
    </xf>
    <xf numFmtId="49" fontId="3" fillId="0" borderId="0" xfId="22" applyNumberFormat="1" applyFill="1" applyAlignment="1">
      <alignment vertical="center" shrinkToFit="1"/>
    </xf>
    <xf numFmtId="49" fontId="3" fillId="0" borderId="0" xfId="22" applyNumberFormat="1" applyFill="1" applyAlignment="1">
      <alignment vertical="center"/>
    </xf>
    <xf numFmtId="49" fontId="2" fillId="0" borderId="0" xfId="22" applyNumberFormat="1" applyFont="1" applyAlignment="1">
      <alignment horizontal="left" vertical="center"/>
    </xf>
    <xf numFmtId="49" fontId="2" fillId="0" borderId="0" xfId="22" applyNumberFormat="1" applyFont="1" applyAlignment="1">
      <alignment horizontal="left" vertical="center" shrinkToFit="1"/>
    </xf>
    <xf numFmtId="178" fontId="116" fillId="0" borderId="0" xfId="14" applyNumberFormat="1" applyFont="1" applyFill="1" applyBorder="1" applyAlignment="1">
      <alignment vertical="center" wrapText="1" shrinkToFit="1"/>
    </xf>
    <xf numFmtId="178" fontId="71" fillId="0" borderId="0" xfId="14" applyNumberFormat="1" applyFont="1" applyFill="1" applyBorder="1" applyAlignment="1">
      <alignment vertical="center" shrinkToFit="1"/>
    </xf>
    <xf numFmtId="0" fontId="71" fillId="0" borderId="0" xfId="14" applyNumberFormat="1" applyFont="1" applyFill="1" applyBorder="1" applyAlignment="1">
      <alignment vertical="center" shrinkToFit="1"/>
    </xf>
    <xf numFmtId="49" fontId="2" fillId="0" borderId="0" xfId="22" applyNumberFormat="1" applyFont="1" applyAlignment="1">
      <alignment vertical="center"/>
    </xf>
    <xf numFmtId="0" fontId="115" fillId="0" borderId="11" xfId="14" applyNumberFormat="1" applyFont="1" applyFill="1" applyBorder="1" applyAlignment="1">
      <alignment vertical="center" wrapText="1"/>
    </xf>
    <xf numFmtId="0" fontId="115" fillId="13" borderId="11" xfId="14" applyNumberFormat="1" applyFont="1" applyFill="1" applyBorder="1" applyAlignment="1">
      <alignment vertical="center" wrapText="1"/>
    </xf>
    <xf numFmtId="0" fontId="116" fillId="0" borderId="11" xfId="14" applyNumberFormat="1" applyFont="1" applyFill="1" applyBorder="1" applyAlignment="1">
      <alignment vertical="center" shrinkToFit="1"/>
    </xf>
    <xf numFmtId="0" fontId="115" fillId="8" borderId="11" xfId="14" applyNumberFormat="1" applyFont="1" applyFill="1" applyBorder="1" applyAlignment="1">
      <alignment vertical="center" wrapText="1"/>
    </xf>
    <xf numFmtId="0" fontId="116" fillId="0" borderId="0" xfId="14" applyNumberFormat="1" applyFont="1" applyFill="1" applyBorder="1" applyAlignment="1">
      <alignment horizontal="center" vertical="center" wrapText="1"/>
    </xf>
    <xf numFmtId="0" fontId="103" fillId="18" borderId="0" xfId="22" applyFont="1" applyFill="1" applyAlignment="1">
      <alignment horizontal="left" vertical="center"/>
    </xf>
    <xf numFmtId="0" fontId="103" fillId="18" borderId="0" xfId="22" applyFont="1" applyFill="1" applyAlignment="1">
      <alignment vertical="center"/>
    </xf>
    <xf numFmtId="0" fontId="103" fillId="18" borderId="0" xfId="22" applyFont="1" applyFill="1" applyAlignment="1">
      <alignment vertical="center" shrinkToFit="1"/>
    </xf>
    <xf numFmtId="49" fontId="3" fillId="0" borderId="0" xfId="22" applyNumberFormat="1" applyFill="1" applyAlignment="1">
      <alignment horizontal="left" vertical="center"/>
    </xf>
    <xf numFmtId="49" fontId="2" fillId="0" borderId="0" xfId="22" applyNumberFormat="1" applyFont="1" applyFill="1" applyAlignment="1">
      <alignment horizontal="left" vertical="center"/>
    </xf>
    <xf numFmtId="49" fontId="106" fillId="0" borderId="0" xfId="22" applyNumberFormat="1" applyFont="1" applyFill="1" applyAlignment="1">
      <alignment horizontal="left" vertical="center"/>
    </xf>
    <xf numFmtId="0" fontId="106" fillId="0" borderId="0" xfId="22" applyFont="1" applyFill="1" applyAlignment="1">
      <alignment horizontal="left" vertical="center"/>
    </xf>
    <xf numFmtId="0" fontId="3" fillId="0" borderId="0" xfId="22" applyNumberFormat="1" applyFill="1" applyAlignment="1">
      <alignment vertical="center"/>
    </xf>
    <xf numFmtId="0" fontId="3" fillId="0" borderId="0" xfId="22" applyFill="1" applyAlignment="1">
      <alignment horizontal="left" vertical="center"/>
    </xf>
    <xf numFmtId="0" fontId="106" fillId="0" borderId="0" xfId="22" applyFont="1" applyFill="1" applyAlignment="1">
      <alignment vertical="center"/>
    </xf>
    <xf numFmtId="0" fontId="106" fillId="0" borderId="0" xfId="22" applyNumberFormat="1" applyFont="1" applyFill="1" applyAlignment="1">
      <alignment vertical="center"/>
    </xf>
    <xf numFmtId="0" fontId="103" fillId="0" borderId="0" xfId="22" applyFont="1" applyFill="1" applyAlignment="1">
      <alignment vertical="center"/>
    </xf>
    <xf numFmtId="186" fontId="3" fillId="0" borderId="0" xfId="22" applyNumberFormat="1" applyFill="1" applyAlignment="1">
      <alignment vertical="center"/>
    </xf>
    <xf numFmtId="0" fontId="3" fillId="0" borderId="0" xfId="22" applyFill="1" applyAlignment="1">
      <alignment horizontal="center" vertical="center"/>
    </xf>
    <xf numFmtId="0" fontId="0" fillId="0" borderId="0" xfId="0" applyFill="1">
      <alignment vertical="center"/>
    </xf>
    <xf numFmtId="49" fontId="106" fillId="0" borderId="0" xfId="22" applyNumberFormat="1" applyFont="1" applyAlignment="1">
      <alignment horizontal="left" vertical="center"/>
    </xf>
    <xf numFmtId="0" fontId="30" fillId="13" borderId="11" xfId="14" applyNumberFormat="1" applyFont="1" applyFill="1" applyBorder="1" applyAlignment="1">
      <alignment vertical="center" wrapText="1"/>
    </xf>
    <xf numFmtId="49" fontId="127" fillId="0" borderId="0" xfId="7" quotePrefix="1" applyNumberFormat="1" applyFont="1" applyFill="1" applyBorder="1" applyAlignment="1" applyProtection="1">
      <alignment vertical="center" shrinkToFit="1"/>
    </xf>
    <xf numFmtId="49" fontId="128" fillId="20" borderId="0" xfId="7" quotePrefix="1" applyNumberFormat="1" applyFont="1" applyFill="1" applyBorder="1" applyAlignment="1" applyProtection="1">
      <alignment horizontal="center" vertical="center" shrinkToFit="1"/>
    </xf>
    <xf numFmtId="49" fontId="36" fillId="0" borderId="0" xfId="14" applyNumberFormat="1" applyFont="1" applyFill="1" applyBorder="1" applyAlignment="1">
      <alignment horizontal="center" vertical="center" shrinkToFit="1"/>
    </xf>
    <xf numFmtId="49" fontId="30" fillId="0" borderId="0" xfId="14" applyNumberFormat="1" applyFont="1" applyFill="1" applyBorder="1" applyAlignment="1">
      <alignment horizontal="center" shrinkToFit="1"/>
    </xf>
    <xf numFmtId="49" fontId="36" fillId="0" borderId="0" xfId="14" applyNumberFormat="1" applyFont="1" applyFill="1" applyBorder="1" applyAlignment="1">
      <alignment horizontal="center" shrinkToFit="1"/>
    </xf>
    <xf numFmtId="178" fontId="32" fillId="20" borderId="0" xfId="14" applyNumberFormat="1" applyFont="1" applyFill="1" applyBorder="1" applyAlignment="1">
      <alignment vertical="center" wrapText="1" shrinkToFit="1"/>
    </xf>
    <xf numFmtId="49" fontId="133" fillId="20" borderId="0" xfId="7" quotePrefix="1" applyNumberFormat="1" applyFont="1" applyFill="1" applyBorder="1" applyAlignment="1" applyProtection="1">
      <alignment vertical="center" shrinkToFit="1"/>
    </xf>
    <xf numFmtId="0" fontId="132" fillId="0" borderId="0" xfId="0" applyFont="1" applyFill="1">
      <alignment vertical="center"/>
    </xf>
    <xf numFmtId="49" fontId="114" fillId="0" borderId="0" xfId="14" applyNumberFormat="1" applyFont="1" applyFill="1" applyBorder="1" applyAlignment="1">
      <alignment horizontal="center" shrinkToFit="1"/>
    </xf>
    <xf numFmtId="49" fontId="114" fillId="0" borderId="0" xfId="14" applyNumberFormat="1" applyFont="1" applyFill="1" applyBorder="1" applyAlignment="1">
      <alignment vertical="center" shrinkToFit="1"/>
    </xf>
    <xf numFmtId="0" fontId="114" fillId="0" borderId="0" xfId="11" applyFont="1" applyFill="1" applyBorder="1" applyAlignment="1">
      <alignment horizontal="center" vertical="center"/>
    </xf>
    <xf numFmtId="49" fontId="116" fillId="0" borderId="0" xfId="14" applyNumberFormat="1" applyFont="1" applyFill="1" applyBorder="1" applyAlignment="1">
      <alignment horizontal="center" shrinkToFit="1"/>
    </xf>
    <xf numFmtId="0" fontId="116" fillId="0" borderId="0" xfId="11" applyFont="1" applyFill="1" applyBorder="1" applyAlignment="1">
      <alignment horizontal="center" vertical="center"/>
    </xf>
    <xf numFmtId="49" fontId="136" fillId="0" borderId="0" xfId="14" applyNumberFormat="1" applyFont="1" applyFill="1" applyBorder="1" applyAlignment="1">
      <alignment vertical="center" shrinkToFit="1"/>
    </xf>
    <xf numFmtId="49" fontId="131" fillId="0" borderId="0" xfId="14" applyNumberFormat="1" applyFont="1" applyFill="1" applyBorder="1" applyAlignment="1">
      <alignment horizontal="center" shrinkToFit="1"/>
    </xf>
    <xf numFmtId="0" fontId="131" fillId="0" borderId="0" xfId="11" applyFont="1" applyFill="1" applyBorder="1" applyAlignment="1">
      <alignment horizontal="center" vertical="center"/>
    </xf>
    <xf numFmtId="0" fontId="116" fillId="0" borderId="0" xfId="11" applyFont="1" applyFill="1" applyBorder="1" applyAlignment="1">
      <alignment horizontal="center"/>
    </xf>
    <xf numFmtId="49" fontId="136" fillId="0" borderId="0" xfId="14" applyNumberFormat="1" applyFont="1" applyFill="1" applyBorder="1" applyAlignment="1">
      <alignment shrinkToFit="1"/>
    </xf>
    <xf numFmtId="49" fontId="126" fillId="0" borderId="0" xfId="14" applyNumberFormat="1" applyFont="1" applyFill="1" applyBorder="1" applyAlignment="1">
      <alignment horizontal="center" vertical="top" shrinkToFit="1"/>
    </xf>
    <xf numFmtId="0" fontId="126" fillId="0" borderId="0" xfId="11" applyFont="1" applyFill="1" applyBorder="1" applyAlignment="1">
      <alignment horizontal="center" vertical="top"/>
    </xf>
    <xf numFmtId="49" fontId="135" fillId="0" borderId="0" xfId="14" applyNumberFormat="1" applyFont="1" applyFill="1" applyBorder="1" applyAlignment="1">
      <alignment vertical="top" shrinkToFit="1"/>
    </xf>
    <xf numFmtId="49" fontId="138" fillId="0" borderId="0" xfId="14" applyNumberFormat="1" applyFont="1" applyFill="1" applyBorder="1" applyAlignment="1">
      <alignment vertical="center" shrinkToFit="1"/>
    </xf>
    <xf numFmtId="178" fontId="125" fillId="0" borderId="0" xfId="14" applyNumberFormat="1" applyFont="1" applyFill="1" applyBorder="1" applyAlignment="1">
      <alignment horizontal="center" vertical="center" shrinkToFit="1"/>
    </xf>
    <xf numFmtId="179" fontId="135" fillId="0" borderId="0" xfId="14" applyNumberFormat="1" applyFont="1" applyFill="1" applyBorder="1" applyAlignment="1">
      <alignment horizontal="center" vertical="center" shrinkToFit="1"/>
    </xf>
    <xf numFmtId="0" fontId="25" fillId="0" borderId="0" xfId="14" applyNumberFormat="1" applyFont="1" applyFill="1" applyBorder="1" applyAlignment="1">
      <alignment wrapText="1"/>
    </xf>
    <xf numFmtId="49" fontId="36" fillId="0" borderId="0" xfId="14" applyNumberFormat="1" applyFont="1" applyFill="1" applyBorder="1" applyAlignment="1">
      <alignment horizontal="center" vertical="center" shrinkToFit="1"/>
    </xf>
    <xf numFmtId="49" fontId="36" fillId="0" borderId="0" xfId="14" applyNumberFormat="1" applyFont="1" applyFill="1" applyBorder="1" applyAlignment="1">
      <alignment horizontal="center" vertical="center" wrapText="1" shrinkToFit="1"/>
    </xf>
    <xf numFmtId="49" fontId="28" fillId="0" borderId="0" xfId="14" applyNumberFormat="1" applyFont="1" applyFill="1" applyBorder="1" applyAlignment="1">
      <alignment horizontal="center" shrinkToFit="1"/>
    </xf>
    <xf numFmtId="49" fontId="40" fillId="0" borderId="0" xfId="14" applyNumberFormat="1" applyFont="1" applyFill="1" applyBorder="1" applyAlignment="1">
      <alignment horizontal="center" vertical="top" shrinkToFit="1"/>
    </xf>
    <xf numFmtId="49" fontId="36" fillId="0" borderId="0" xfId="14" applyNumberFormat="1" applyFont="1" applyFill="1" applyBorder="1" applyAlignment="1">
      <alignment horizontal="center" shrinkToFit="1"/>
    </xf>
    <xf numFmtId="49" fontId="35" fillId="0" borderId="8" xfId="14" applyNumberFormat="1" applyFont="1" applyFill="1" applyBorder="1" applyAlignment="1">
      <alignment vertical="top" shrinkToFit="1"/>
    </xf>
    <xf numFmtId="49" fontId="31" fillId="0" borderId="22" xfId="14" applyNumberFormat="1" applyFont="1" applyFill="1" applyBorder="1" applyAlignment="1">
      <alignment vertical="center" shrinkToFit="1"/>
    </xf>
    <xf numFmtId="49" fontId="31" fillId="0" borderId="7" xfId="14" applyNumberFormat="1" applyFont="1" applyFill="1" applyBorder="1" applyAlignment="1">
      <alignment wrapText="1" shrinkToFit="1"/>
    </xf>
    <xf numFmtId="49" fontId="30" fillId="0" borderId="8" xfId="14" applyNumberFormat="1" applyFont="1" applyFill="1" applyBorder="1" applyAlignment="1">
      <alignment vertical="top" wrapText="1" shrinkToFit="1"/>
    </xf>
    <xf numFmtId="49" fontId="30" fillId="0" borderId="22" xfId="14" applyNumberFormat="1" applyFont="1" applyFill="1" applyBorder="1" applyAlignment="1">
      <alignment horizontal="center" vertical="center" shrinkToFit="1"/>
    </xf>
    <xf numFmtId="49" fontId="28" fillId="0" borderId="60" xfId="14" applyNumberFormat="1" applyFont="1" applyFill="1" applyBorder="1" applyAlignment="1">
      <alignment horizontal="center" shrinkToFit="1"/>
    </xf>
    <xf numFmtId="49" fontId="31" fillId="0" borderId="9" xfId="14" applyNumberFormat="1" applyFont="1" applyFill="1" applyBorder="1" applyAlignment="1">
      <alignment horizontal="center" vertical="center" shrinkToFit="1"/>
    </xf>
    <xf numFmtId="0" fontId="35" fillId="8" borderId="0" xfId="11" applyFont="1" applyFill="1" applyBorder="1" applyAlignment="1">
      <alignment horizontal="center" vertical="top" shrinkToFit="1"/>
    </xf>
    <xf numFmtId="0" fontId="30" fillId="8" borderId="31" xfId="11" applyFont="1" applyFill="1" applyBorder="1" applyAlignment="1">
      <alignment horizontal="left" vertical="center" wrapText="1" shrinkToFit="1"/>
    </xf>
    <xf numFmtId="0" fontId="36" fillId="0" borderId="0" xfId="0" applyFont="1" applyBorder="1" applyAlignment="1">
      <alignment vertical="center" wrapText="1"/>
    </xf>
    <xf numFmtId="178" fontId="141" fillId="0" borderId="0" xfId="7" applyNumberFormat="1" applyFont="1" applyFill="1" applyBorder="1" applyAlignment="1" applyProtection="1">
      <alignment vertical="center" wrapText="1" shrinkToFit="1"/>
    </xf>
    <xf numFmtId="0" fontId="36" fillId="0" borderId="0" xfId="0" applyFont="1" applyBorder="1" applyAlignment="1">
      <alignment vertical="center"/>
    </xf>
    <xf numFmtId="0" fontId="35" fillId="12" borderId="29" xfId="11" applyFont="1" applyFill="1" applyBorder="1" applyAlignment="1">
      <alignment vertical="center" wrapText="1" shrinkToFit="1"/>
    </xf>
    <xf numFmtId="0" fontId="36" fillId="0" borderId="0" xfId="11" applyFont="1" applyFill="1" applyBorder="1" applyAlignment="1">
      <alignment horizontal="center" vertical="center" wrapText="1"/>
    </xf>
    <xf numFmtId="0" fontId="40" fillId="0" borderId="0" xfId="11" applyFont="1" applyFill="1" applyBorder="1" applyAlignment="1">
      <alignment horizontal="center" vertical="center"/>
    </xf>
    <xf numFmtId="0" fontId="30" fillId="0" borderId="0" xfId="11" applyFont="1" applyFill="1" applyBorder="1" applyAlignment="1">
      <alignment horizontal="center" vertical="center"/>
    </xf>
    <xf numFmtId="0" fontId="35" fillId="0" borderId="0" xfId="11" applyFont="1" applyFill="1" applyBorder="1" applyAlignment="1">
      <alignment horizontal="center" vertical="top"/>
    </xf>
    <xf numFmtId="0" fontId="46" fillId="0" borderId="0" xfId="11" applyFont="1" applyFill="1" applyBorder="1" applyAlignment="1">
      <alignment horizontal="center" vertical="center" shrinkToFit="1"/>
    </xf>
    <xf numFmtId="49" fontId="27" fillId="0" borderId="0" xfId="14" applyNumberFormat="1" applyFont="1" applyFill="1" applyBorder="1" applyAlignment="1">
      <alignment vertical="center" wrapText="1" shrinkToFit="1"/>
    </xf>
    <xf numFmtId="178" fontId="28" fillId="0" borderId="11" xfId="14" applyNumberFormat="1" applyFont="1" applyFill="1" applyBorder="1" applyAlignment="1">
      <alignment vertical="center" shrinkToFit="1"/>
    </xf>
    <xf numFmtId="49" fontId="16" fillId="20" borderId="0" xfId="7" quotePrefix="1" applyNumberFormat="1" applyFill="1" applyBorder="1" applyAlignment="1" applyProtection="1">
      <alignment horizontal="center" vertical="center" shrinkToFit="1"/>
    </xf>
    <xf numFmtId="178" fontId="36" fillId="0" borderId="31" xfId="14" applyNumberFormat="1" applyFont="1" applyFill="1" applyBorder="1" applyAlignment="1">
      <alignment horizontal="center" vertical="center" wrapText="1" shrinkToFit="1"/>
    </xf>
    <xf numFmtId="178" fontId="36" fillId="0" borderId="48" xfId="14" applyNumberFormat="1" applyFont="1" applyFill="1" applyBorder="1" applyAlignment="1">
      <alignment horizontal="center" vertical="center" wrapText="1" shrinkToFit="1"/>
    </xf>
    <xf numFmtId="178" fontId="30" fillId="0" borderId="48" xfId="14" applyNumberFormat="1" applyFont="1" applyFill="1" applyBorder="1" applyAlignment="1">
      <alignment horizontal="center" vertical="center" wrapText="1" shrinkToFit="1"/>
    </xf>
    <xf numFmtId="178" fontId="30" fillId="0" borderId="49" xfId="14" applyNumberFormat="1" applyFont="1" applyFill="1" applyBorder="1" applyAlignment="1">
      <alignment horizontal="center" vertical="center" wrapText="1" shrinkToFit="1"/>
    </xf>
    <xf numFmtId="49" fontId="36" fillId="0" borderId="0" xfId="14" applyNumberFormat="1" applyFont="1" applyFill="1" applyBorder="1" applyAlignment="1">
      <alignment horizontal="left" wrapText="1"/>
    </xf>
    <xf numFmtId="49" fontId="36" fillId="0" borderId="0" xfId="14" applyNumberFormat="1" applyFont="1" applyFill="1" applyBorder="1" applyAlignment="1">
      <alignment horizontal="left" vertical="top" wrapText="1"/>
    </xf>
    <xf numFmtId="0" fontId="65" fillId="0" borderId="17" xfId="14" applyNumberFormat="1" applyFont="1" applyFill="1" applyBorder="1" applyAlignment="1">
      <alignment horizontal="center" vertical="center" shrinkToFit="1"/>
    </xf>
    <xf numFmtId="0" fontId="65" fillId="0" borderId="32" xfId="14" applyNumberFormat="1" applyFont="1" applyFill="1" applyBorder="1" applyAlignment="1">
      <alignment horizontal="center" vertical="center" shrinkToFit="1"/>
    </xf>
    <xf numFmtId="0" fontId="65" fillId="0" borderId="33" xfId="14" applyNumberFormat="1" applyFont="1" applyFill="1" applyBorder="1" applyAlignment="1">
      <alignment horizontal="center" vertical="center" shrinkToFit="1"/>
    </xf>
    <xf numFmtId="49" fontId="30" fillId="0" borderId="0" xfId="14" applyNumberFormat="1" applyFont="1" applyFill="1" applyBorder="1" applyAlignment="1">
      <alignment horizontal="center" shrinkToFit="1"/>
    </xf>
    <xf numFmtId="49" fontId="30" fillId="0" borderId="0" xfId="14" applyNumberFormat="1" applyFont="1" applyFill="1" applyBorder="1" applyAlignment="1">
      <alignment horizontal="left" wrapText="1"/>
    </xf>
    <xf numFmtId="0" fontId="25" fillId="0" borderId="0" xfId="14" applyNumberFormat="1" applyFont="1" applyBorder="1" applyAlignment="1">
      <alignment horizontal="left" vertical="center" shrinkToFit="1"/>
    </xf>
    <xf numFmtId="0" fontId="28" fillId="0" borderId="65" xfId="14" applyNumberFormat="1" applyFont="1" applyBorder="1" applyAlignment="1">
      <alignment horizontal="center" wrapText="1" shrinkToFit="1"/>
    </xf>
    <xf numFmtId="0" fontId="49" fillId="0" borderId="24" xfId="14" applyNumberFormat="1" applyFont="1" applyBorder="1" applyAlignment="1">
      <alignment horizontal="center" shrinkToFit="1"/>
    </xf>
    <xf numFmtId="0" fontId="28" fillId="0" borderId="24" xfId="14" applyNumberFormat="1" applyFont="1" applyBorder="1" applyAlignment="1">
      <alignment horizontal="left" wrapText="1" shrinkToFit="1"/>
    </xf>
    <xf numFmtId="0" fontId="49" fillId="0" borderId="24" xfId="14" applyNumberFormat="1" applyFont="1" applyBorder="1" applyAlignment="1">
      <alignment horizontal="left" wrapText="1" shrinkToFit="1"/>
    </xf>
    <xf numFmtId="0" fontId="49" fillId="0" borderId="66" xfId="14" applyNumberFormat="1" applyFont="1" applyBorder="1" applyAlignment="1">
      <alignment horizontal="left" wrapText="1" shrinkToFit="1"/>
    </xf>
    <xf numFmtId="0" fontId="28" fillId="0" borderId="69" xfId="14" applyNumberFormat="1" applyFont="1" applyBorder="1" applyAlignment="1">
      <alignment horizontal="center" wrapText="1" shrinkToFit="1"/>
    </xf>
    <xf numFmtId="0" fontId="49" fillId="0" borderId="0" xfId="14" applyNumberFormat="1" applyFont="1" applyBorder="1" applyAlignment="1">
      <alignment horizontal="center" shrinkToFit="1"/>
    </xf>
    <xf numFmtId="0" fontId="28" fillId="0" borderId="0" xfId="14" applyNumberFormat="1" applyFont="1" applyBorder="1" applyAlignment="1">
      <alignment horizontal="left" wrapText="1" shrinkToFit="1"/>
    </xf>
    <xf numFmtId="0" fontId="49" fillId="0" borderId="0" xfId="14" applyNumberFormat="1" applyFont="1" applyBorder="1" applyAlignment="1">
      <alignment horizontal="left" shrinkToFit="1"/>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28" fillId="0" borderId="50" xfId="12" applyFont="1" applyFill="1" applyBorder="1" applyAlignment="1">
      <alignment horizontal="center" vertical="center" shrinkToFit="1"/>
    </xf>
    <xf numFmtId="0" fontId="28" fillId="0" borderId="29" xfId="12" applyFont="1" applyFill="1" applyBorder="1" applyAlignment="1">
      <alignment horizontal="center" vertical="center" shrinkToFit="1"/>
    </xf>
    <xf numFmtId="6" fontId="30" fillId="0" borderId="59" xfId="18" applyFont="1" applyFill="1" applyBorder="1" applyAlignment="1">
      <alignment horizontal="center" shrinkToFit="1"/>
    </xf>
    <xf numFmtId="6" fontId="30" fillId="0" borderId="11" xfId="18" applyFont="1" applyFill="1" applyBorder="1" applyAlignment="1">
      <alignment horizontal="center" shrinkToFit="1"/>
    </xf>
    <xf numFmtId="6" fontId="30" fillId="0" borderId="60" xfId="18" applyFont="1" applyFill="1" applyBorder="1" applyAlignment="1">
      <alignment horizontal="center" shrinkToFit="1"/>
    </xf>
    <xf numFmtId="49" fontId="40" fillId="0" borderId="61" xfId="14" applyNumberFormat="1" applyFont="1" applyFill="1" applyBorder="1" applyAlignment="1">
      <alignment horizontal="center" vertical="top" shrinkToFit="1"/>
    </xf>
    <xf numFmtId="49" fontId="40" fillId="0" borderId="26" xfId="14" applyNumberFormat="1" applyFont="1" applyFill="1" applyBorder="1" applyAlignment="1">
      <alignment horizontal="center" vertical="top" shrinkToFit="1"/>
    </xf>
    <xf numFmtId="49" fontId="40" fillId="0" borderId="15" xfId="14" applyNumberFormat="1" applyFont="1" applyFill="1" applyBorder="1" applyAlignment="1">
      <alignment horizontal="center" vertical="top" shrinkToFit="1"/>
    </xf>
    <xf numFmtId="49" fontId="40" fillId="0" borderId="62" xfId="14" applyNumberFormat="1" applyFont="1" applyFill="1" applyBorder="1" applyAlignment="1">
      <alignment horizontal="center" vertical="top" shrinkToFit="1"/>
    </xf>
    <xf numFmtId="49" fontId="40" fillId="0" borderId="63" xfId="14" applyNumberFormat="1" applyFont="1" applyFill="1" applyBorder="1" applyAlignment="1">
      <alignment horizontal="center" vertical="top" shrinkToFit="1"/>
    </xf>
    <xf numFmtId="49" fontId="58" fillId="8" borderId="57" xfId="14" applyNumberFormat="1" applyFont="1" applyFill="1" applyBorder="1" applyAlignment="1">
      <alignment horizontal="center" vertical="center" wrapText="1" shrinkToFit="1"/>
    </xf>
    <xf numFmtId="49" fontId="58" fillId="8" borderId="11" xfId="14" applyNumberFormat="1" applyFont="1" applyFill="1" applyBorder="1" applyAlignment="1">
      <alignment horizontal="center" vertical="center" wrapText="1" shrinkToFit="1"/>
    </xf>
    <xf numFmtId="49" fontId="58" fillId="8" borderId="60" xfId="14" applyNumberFormat="1" applyFont="1" applyFill="1" applyBorder="1" applyAlignment="1">
      <alignment horizontal="center" vertical="center" wrapText="1" shrinkToFit="1"/>
    </xf>
    <xf numFmtId="49" fontId="58" fillId="8" borderId="8" xfId="14" applyNumberFormat="1" applyFont="1" applyFill="1" applyBorder="1" applyAlignment="1">
      <alignment horizontal="center" vertical="center" wrapText="1" shrinkToFit="1"/>
    </xf>
    <xf numFmtId="49" fontId="58" fillId="8" borderId="22" xfId="14" applyNumberFormat="1" applyFont="1" applyFill="1" applyBorder="1" applyAlignment="1">
      <alignment horizontal="center" vertical="center" wrapText="1" shrinkToFit="1"/>
    </xf>
    <xf numFmtId="49" fontId="58" fillId="8" borderId="9" xfId="14" applyNumberFormat="1" applyFont="1" applyFill="1" applyBorder="1" applyAlignment="1">
      <alignment horizontal="center" vertical="center" wrapText="1" shrinkToFit="1"/>
    </xf>
    <xf numFmtId="49" fontId="63" fillId="0" borderId="40" xfId="14" applyNumberFormat="1" applyFont="1" applyFill="1" applyBorder="1" applyAlignment="1">
      <alignment horizontal="center" vertical="center" wrapText="1" shrinkToFit="1"/>
    </xf>
    <xf numFmtId="49" fontId="63" fillId="0" borderId="41" xfId="14" applyNumberFormat="1" applyFont="1" applyFill="1" applyBorder="1" applyAlignment="1">
      <alignment horizontal="center" vertical="center" wrapText="1" shrinkToFit="1"/>
    </xf>
    <xf numFmtId="49" fontId="63" fillId="0" borderId="42" xfId="14" applyNumberFormat="1" applyFont="1" applyFill="1" applyBorder="1" applyAlignment="1">
      <alignment horizontal="center" vertical="center" wrapText="1" shrinkToFit="1"/>
    </xf>
    <xf numFmtId="49" fontId="30" fillId="0" borderId="13" xfId="14" applyNumberFormat="1" applyFont="1" applyFill="1" applyBorder="1" applyAlignment="1" applyProtection="1">
      <alignment horizontal="center" wrapText="1"/>
      <protection hidden="1"/>
    </xf>
    <xf numFmtId="49" fontId="25" fillId="0" borderId="13" xfId="14" applyNumberFormat="1" applyFont="1" applyFill="1" applyBorder="1" applyAlignment="1">
      <alignment horizontal="center" vertical="center" wrapText="1"/>
    </xf>
    <xf numFmtId="49" fontId="26" fillId="0" borderId="0" xfId="14" applyNumberFormat="1" applyFont="1" applyFill="1" applyBorder="1" applyAlignment="1">
      <alignment horizontal="center" wrapText="1" shrinkToFit="1"/>
    </xf>
    <xf numFmtId="49" fontId="26" fillId="0" borderId="0" xfId="14" applyNumberFormat="1" applyFont="1" applyFill="1" applyBorder="1" applyAlignment="1">
      <alignment horizontal="center" shrinkToFit="1"/>
    </xf>
    <xf numFmtId="185" fontId="25" fillId="0" borderId="13" xfId="14" applyNumberFormat="1" applyFont="1" applyFill="1" applyBorder="1" applyAlignment="1">
      <alignment horizontal="center" vertical="center"/>
    </xf>
    <xf numFmtId="0" fontId="15" fillId="0" borderId="32" xfId="0" applyNumberFormat="1" applyFont="1" applyBorder="1" applyAlignment="1">
      <alignment horizontal="center" vertical="center" shrinkToFit="1"/>
    </xf>
    <xf numFmtId="0" fontId="15" fillId="0" borderId="39" xfId="0" applyNumberFormat="1" applyFont="1" applyBorder="1" applyAlignment="1">
      <alignment horizontal="center" vertical="center" shrinkToFit="1"/>
    </xf>
    <xf numFmtId="0" fontId="65" fillId="0" borderId="73" xfId="14" applyNumberFormat="1" applyFont="1" applyFill="1" applyBorder="1" applyAlignment="1">
      <alignment horizontal="center" vertical="center" shrinkToFit="1"/>
    </xf>
    <xf numFmtId="0" fontId="15" fillId="0" borderId="73" xfId="0" applyNumberFormat="1" applyFont="1" applyBorder="1" applyAlignment="1">
      <alignment horizontal="center" vertical="center" shrinkToFit="1"/>
    </xf>
    <xf numFmtId="0" fontId="65" fillId="0" borderId="39" xfId="14" applyNumberFormat="1" applyFont="1" applyFill="1" applyBorder="1" applyAlignment="1">
      <alignment horizontal="center" vertical="center" shrinkToFit="1"/>
    </xf>
    <xf numFmtId="0" fontId="15" fillId="0" borderId="32" xfId="0" applyNumberFormat="1" applyFont="1" applyFill="1" applyBorder="1" applyAlignment="1">
      <alignment horizontal="center" vertical="center" shrinkToFit="1"/>
    </xf>
    <xf numFmtId="0" fontId="15" fillId="0" borderId="39" xfId="0" applyNumberFormat="1" applyFont="1" applyFill="1" applyBorder="1" applyAlignment="1">
      <alignment horizontal="center" vertical="center" shrinkToFit="1"/>
    </xf>
    <xf numFmtId="0" fontId="36" fillId="0" borderId="34" xfId="14" applyNumberFormat="1" applyFont="1" applyFill="1" applyBorder="1" applyAlignment="1">
      <alignment horizontal="center" vertical="center" wrapText="1" shrinkToFit="1"/>
    </xf>
    <xf numFmtId="0" fontId="36" fillId="0" borderId="35" xfId="14" applyNumberFormat="1" applyFont="1" applyFill="1" applyBorder="1" applyAlignment="1">
      <alignment horizontal="center" vertical="center" wrapText="1" shrinkToFit="1"/>
    </xf>
    <xf numFmtId="0" fontId="36" fillId="0" borderId="103" xfId="14" applyNumberFormat="1" applyFont="1" applyFill="1" applyBorder="1" applyAlignment="1">
      <alignment horizontal="center" vertical="center" wrapText="1" shrinkToFit="1"/>
    </xf>
    <xf numFmtId="0" fontId="36" fillId="0" borderId="43" xfId="14" applyNumberFormat="1" applyFont="1" applyFill="1" applyBorder="1" applyAlignment="1">
      <alignment horizontal="center" vertical="center" wrapText="1" shrinkToFit="1"/>
    </xf>
    <xf numFmtId="0" fontId="36" fillId="0" borderId="44" xfId="14" applyNumberFormat="1" applyFont="1" applyFill="1" applyBorder="1" applyAlignment="1">
      <alignment horizontal="center" vertical="center" wrapText="1" shrinkToFit="1"/>
    </xf>
    <xf numFmtId="0" fontId="36" fillId="0" borderId="45" xfId="14" applyNumberFormat="1" applyFont="1" applyFill="1" applyBorder="1" applyAlignment="1">
      <alignment horizontal="center" vertical="center" wrapText="1" shrinkToFit="1"/>
    </xf>
    <xf numFmtId="49" fontId="74" fillId="0" borderId="17" xfId="14" applyNumberFormat="1" applyFont="1" applyFill="1" applyBorder="1" applyAlignment="1">
      <alignment horizontal="center" vertical="center" shrinkToFit="1"/>
    </xf>
    <xf numFmtId="0" fontId="63" fillId="0" borderId="34" xfId="14" applyNumberFormat="1" applyFont="1" applyFill="1" applyBorder="1" applyAlignment="1">
      <alignment horizontal="center" vertical="center" shrinkToFit="1"/>
    </xf>
    <xf numFmtId="0" fontId="0" fillId="0" borderId="35" xfId="0" applyNumberFormat="1" applyBorder="1" applyAlignment="1">
      <alignment vertical="center" shrinkToFit="1"/>
    </xf>
    <xf numFmtId="0" fontId="0" fillId="0" borderId="36" xfId="0" applyNumberFormat="1" applyBorder="1" applyAlignment="1">
      <alignment vertical="center" shrinkToFit="1"/>
    </xf>
    <xf numFmtId="14" fontId="65" fillId="0" borderId="17" xfId="14" applyNumberFormat="1" applyFont="1" applyFill="1" applyBorder="1" applyAlignment="1">
      <alignment horizontal="center" vertical="center" shrinkToFit="1"/>
    </xf>
    <xf numFmtId="0" fontId="30" fillId="0" borderId="0" xfId="14" applyFont="1" applyFill="1" applyBorder="1" applyAlignment="1">
      <alignment horizontal="left" wrapText="1"/>
    </xf>
    <xf numFmtId="49" fontId="40" fillId="0" borderId="0" xfId="14" applyNumberFormat="1" applyFont="1" applyFill="1" applyBorder="1" applyAlignment="1">
      <alignment horizontal="center" vertical="top" shrinkToFit="1"/>
    </xf>
    <xf numFmtId="0" fontId="30" fillId="0" borderId="0" xfId="14" applyFont="1" applyFill="1" applyBorder="1" applyAlignment="1">
      <alignment horizontal="center" wrapText="1"/>
    </xf>
    <xf numFmtId="178" fontId="25" fillId="0" borderId="13" xfId="14" applyNumberFormat="1" applyFont="1" applyFill="1" applyBorder="1" applyAlignment="1">
      <alignment horizontal="center" vertical="center"/>
    </xf>
    <xf numFmtId="0" fontId="44" fillId="0" borderId="0" xfId="14" applyFont="1" applyFill="1" applyBorder="1" applyAlignment="1">
      <alignment horizontal="left" vertical="center" shrinkToFit="1"/>
    </xf>
    <xf numFmtId="185" fontId="25" fillId="0" borderId="14" xfId="14" applyNumberFormat="1" applyFont="1" applyFill="1" applyBorder="1" applyAlignment="1">
      <alignment horizontal="center" wrapText="1"/>
    </xf>
    <xf numFmtId="49" fontId="30" fillId="0" borderId="0" xfId="14" applyNumberFormat="1" applyFont="1" applyFill="1" applyBorder="1" applyAlignment="1">
      <alignment horizontal="center" wrapText="1"/>
    </xf>
    <xf numFmtId="179" fontId="25" fillId="0" borderId="0" xfId="14" applyNumberFormat="1" applyFont="1" applyFill="1" applyBorder="1" applyAlignment="1">
      <alignment horizontal="center" vertical="center" shrinkToFit="1"/>
    </xf>
    <xf numFmtId="179" fontId="25" fillId="0" borderId="13" xfId="14" applyNumberFormat="1" applyFont="1" applyFill="1" applyBorder="1" applyAlignment="1">
      <alignment horizontal="center" vertical="center" shrinkToFit="1"/>
    </xf>
    <xf numFmtId="49" fontId="46" fillId="0" borderId="0" xfId="14" applyNumberFormat="1" applyFont="1" applyFill="1" applyBorder="1" applyAlignment="1">
      <alignment horizontal="center" vertical="top" shrinkToFit="1"/>
    </xf>
    <xf numFmtId="184" fontId="65" fillId="0" borderId="17" xfId="14" applyNumberFormat="1" applyFont="1" applyFill="1" applyBorder="1" applyAlignment="1">
      <alignment horizontal="center" vertical="center" shrinkToFit="1"/>
    </xf>
    <xf numFmtId="184" fontId="65" fillId="0" borderId="32" xfId="14" applyNumberFormat="1" applyFont="1" applyFill="1" applyBorder="1" applyAlignment="1">
      <alignment horizontal="center" vertical="center" shrinkToFit="1"/>
    </xf>
    <xf numFmtId="184" fontId="65" fillId="0" borderId="39" xfId="14" applyNumberFormat="1" applyFont="1" applyFill="1" applyBorder="1" applyAlignment="1">
      <alignment horizontal="center" vertical="center" shrinkToFit="1"/>
    </xf>
    <xf numFmtId="49" fontId="33" fillId="0" borderId="37" xfId="14" applyNumberFormat="1" applyFont="1" applyFill="1" applyBorder="1" applyAlignment="1">
      <alignment horizontal="center" vertical="center" shrinkToFit="1"/>
    </xf>
    <xf numFmtId="0" fontId="65" fillId="0" borderId="35" xfId="14" applyNumberFormat="1" applyFont="1" applyFill="1" applyBorder="1" applyAlignment="1">
      <alignment horizontal="center" vertical="center" shrinkToFit="1"/>
    </xf>
    <xf numFmtId="0" fontId="65" fillId="0" borderId="38" xfId="14" applyNumberFormat="1" applyFont="1" applyFill="1" applyBorder="1" applyAlignment="1">
      <alignment horizontal="center" vertical="center" shrinkToFit="1"/>
    </xf>
    <xf numFmtId="0" fontId="36" fillId="0" borderId="46" xfId="14" applyNumberFormat="1" applyFont="1" applyFill="1" applyBorder="1" applyAlignment="1">
      <alignment horizontal="center" vertical="center" wrapText="1" shrinkToFit="1"/>
    </xf>
    <xf numFmtId="0" fontId="15" fillId="0" borderId="73" xfId="0" applyNumberFormat="1" applyFont="1" applyFill="1" applyBorder="1" applyAlignment="1">
      <alignment horizontal="center" vertical="center" shrinkToFit="1"/>
    </xf>
    <xf numFmtId="49" fontId="15" fillId="0" borderId="34" xfId="0" applyNumberFormat="1" applyFont="1" applyFill="1" applyBorder="1" applyAlignment="1">
      <alignment horizontal="center" vertical="center" shrinkToFit="1"/>
    </xf>
    <xf numFmtId="0" fontId="15" fillId="0" borderId="35" xfId="0" applyNumberFormat="1" applyFont="1" applyFill="1" applyBorder="1" applyAlignment="1">
      <alignment horizontal="center" vertical="center" shrinkToFit="1"/>
    </xf>
    <xf numFmtId="0" fontId="15" fillId="0" borderId="38" xfId="0" applyNumberFormat="1" applyFont="1" applyFill="1" applyBorder="1" applyAlignment="1">
      <alignment horizontal="center" vertical="center" shrinkToFit="1"/>
    </xf>
    <xf numFmtId="49" fontId="33" fillId="0" borderId="73" xfId="14" applyNumberFormat="1" applyFont="1" applyFill="1" applyBorder="1" applyAlignment="1">
      <alignment horizontal="center" vertical="center" shrinkToFit="1"/>
    </xf>
    <xf numFmtId="0" fontId="36" fillId="0" borderId="36" xfId="14" applyNumberFormat="1" applyFont="1" applyFill="1" applyBorder="1" applyAlignment="1">
      <alignment horizontal="center" vertical="center" wrapText="1" shrinkToFit="1"/>
    </xf>
    <xf numFmtId="49" fontId="65" fillId="0" borderId="37" xfId="14" applyNumberFormat="1" applyFont="1" applyFill="1" applyBorder="1" applyAlignment="1">
      <alignment horizontal="center" vertical="center" shrinkToFit="1"/>
    </xf>
    <xf numFmtId="49" fontId="62" fillId="0" borderId="0" xfId="14" applyNumberFormat="1" applyFont="1" applyFill="1" applyBorder="1" applyAlignment="1">
      <alignment horizontal="center" wrapText="1"/>
    </xf>
    <xf numFmtId="49" fontId="65" fillId="0" borderId="13" xfId="14" applyNumberFormat="1" applyFont="1" applyFill="1" applyBorder="1" applyAlignment="1">
      <alignment horizontal="center" vertical="center" wrapText="1"/>
    </xf>
    <xf numFmtId="0" fontId="65" fillId="0" borderId="13" xfId="14" applyNumberFormat="1" applyFont="1" applyFill="1" applyBorder="1" applyAlignment="1">
      <alignment horizontal="center" vertical="center" wrapText="1"/>
    </xf>
    <xf numFmtId="49" fontId="62" fillId="0" borderId="13" xfId="14" applyNumberFormat="1" applyFont="1" applyFill="1" applyBorder="1" applyAlignment="1" applyProtection="1">
      <alignment horizontal="center" wrapText="1"/>
      <protection hidden="1"/>
    </xf>
    <xf numFmtId="49" fontId="65" fillId="0" borderId="73" xfId="14" applyNumberFormat="1" applyFont="1" applyFill="1" applyBorder="1" applyAlignment="1">
      <alignment horizontal="center" vertical="center" shrinkToFit="1"/>
    </xf>
    <xf numFmtId="49" fontId="65" fillId="0" borderId="17" xfId="14" applyNumberFormat="1" applyFont="1" applyFill="1" applyBorder="1" applyAlignment="1">
      <alignment horizontal="center" vertical="center" shrinkToFit="1"/>
    </xf>
    <xf numFmtId="49" fontId="63" fillId="0" borderId="27" xfId="14" applyNumberFormat="1" applyFont="1" applyFill="1" applyBorder="1" applyAlignment="1">
      <alignment horizontal="center" vertical="center" wrapText="1" shrinkToFit="1"/>
    </xf>
    <xf numFmtId="49" fontId="63" fillId="0" borderId="28" xfId="14" applyNumberFormat="1" applyFont="1" applyFill="1" applyBorder="1" applyAlignment="1">
      <alignment horizontal="center" vertical="center" wrapText="1" shrinkToFit="1"/>
    </xf>
    <xf numFmtId="49" fontId="63" fillId="0" borderId="30" xfId="14" applyNumberFormat="1" applyFont="1" applyFill="1" applyBorder="1" applyAlignment="1">
      <alignment horizontal="center" vertical="center" wrapText="1" shrinkToFit="1"/>
    </xf>
    <xf numFmtId="49" fontId="28" fillId="0" borderId="13" xfId="14" applyNumberFormat="1" applyFont="1" applyFill="1" applyBorder="1" applyAlignment="1">
      <alignment horizontal="center" vertical="center" wrapText="1"/>
    </xf>
    <xf numFmtId="0" fontId="28" fillId="0" borderId="13" xfId="14" applyNumberFormat="1" applyFont="1" applyFill="1" applyBorder="1" applyAlignment="1">
      <alignment horizontal="center" vertical="center" wrapText="1"/>
    </xf>
    <xf numFmtId="185" fontId="65" fillId="0" borderId="73" xfId="14" applyNumberFormat="1" applyFont="1" applyFill="1" applyBorder="1" applyAlignment="1">
      <alignment horizontal="center" vertical="center" shrinkToFit="1"/>
    </xf>
    <xf numFmtId="0" fontId="36" fillId="0" borderId="14" xfId="14" applyFont="1" applyFill="1" applyBorder="1" applyAlignment="1">
      <alignment horizontal="center" vertical="center"/>
    </xf>
    <xf numFmtId="49" fontId="30" fillId="0" borderId="0" xfId="14" applyNumberFormat="1" applyFont="1" applyFill="1" applyBorder="1" applyAlignment="1">
      <alignment horizontal="left"/>
    </xf>
    <xf numFmtId="0" fontId="35" fillId="0" borderId="0" xfId="14" applyFont="1" applyFill="1" applyBorder="1" applyAlignment="1">
      <alignment horizontal="center" vertical="top" wrapText="1"/>
    </xf>
    <xf numFmtId="0" fontId="50" fillId="0" borderId="62" xfId="14" applyNumberFormat="1" applyFont="1" applyBorder="1" applyAlignment="1">
      <alignment horizontal="center" vertical="center" shrinkToFit="1"/>
    </xf>
    <xf numFmtId="0" fontId="50" fillId="0" borderId="26" xfId="14" applyNumberFormat="1" applyFont="1" applyBorder="1" applyAlignment="1">
      <alignment horizontal="center" vertical="center" shrinkToFit="1"/>
    </xf>
    <xf numFmtId="0" fontId="28" fillId="0" borderId="26" xfId="14" applyNumberFormat="1" applyFont="1" applyBorder="1" applyAlignment="1">
      <alignment horizontal="left" wrapText="1" shrinkToFit="1"/>
    </xf>
    <xf numFmtId="0" fontId="30" fillId="0" borderId="26" xfId="14" applyNumberFormat="1" applyFont="1" applyBorder="1" applyAlignment="1">
      <alignment horizontal="left" wrapText="1" shrinkToFit="1"/>
    </xf>
    <xf numFmtId="0" fontId="30" fillId="0" borderId="15" xfId="14" applyNumberFormat="1" applyFont="1" applyBorder="1" applyAlignment="1">
      <alignment horizontal="left" wrapText="1" shrinkToFit="1"/>
    </xf>
    <xf numFmtId="49" fontId="115" fillId="0" borderId="0" xfId="14" applyNumberFormat="1" applyFont="1" applyFill="1" applyBorder="1" applyAlignment="1">
      <alignment horizontal="center" wrapText="1"/>
    </xf>
    <xf numFmtId="49" fontId="73" fillId="0" borderId="13" xfId="14" applyNumberFormat="1" applyFont="1" applyFill="1" applyBorder="1" applyAlignment="1">
      <alignment horizontal="center" vertical="center" wrapText="1"/>
    </xf>
    <xf numFmtId="49" fontId="63" fillId="0" borderId="13" xfId="14" applyNumberFormat="1" applyFont="1" applyFill="1" applyBorder="1" applyAlignment="1">
      <alignment horizontal="center" vertical="center" wrapText="1"/>
    </xf>
    <xf numFmtId="178" fontId="30" fillId="0" borderId="53" xfId="14" applyNumberFormat="1" applyFont="1" applyFill="1" applyBorder="1" applyAlignment="1">
      <alignment horizontal="center" vertical="center" wrapText="1" shrinkToFit="1"/>
    </xf>
    <xf numFmtId="178" fontId="30" fillId="0" borderId="29" xfId="14" applyNumberFormat="1" applyFont="1" applyFill="1" applyBorder="1" applyAlignment="1">
      <alignment horizontal="center" vertical="center" wrapText="1" shrinkToFit="1"/>
    </xf>
    <xf numFmtId="178" fontId="28" fillId="0" borderId="50" xfId="14" applyNumberFormat="1" applyFont="1" applyFill="1" applyBorder="1" applyAlignment="1">
      <alignment horizontal="center" vertical="center" wrapText="1" shrinkToFit="1"/>
    </xf>
    <xf numFmtId="178" fontId="28" fillId="0" borderId="29" xfId="14" applyNumberFormat="1" applyFont="1" applyFill="1" applyBorder="1" applyAlignment="1">
      <alignment horizontal="center" vertical="center" wrapText="1" shrinkToFit="1"/>
    </xf>
    <xf numFmtId="178" fontId="28" fillId="0" borderId="54" xfId="14" applyNumberFormat="1" applyFont="1" applyFill="1" applyBorder="1" applyAlignment="1">
      <alignment horizontal="center" vertical="center" wrapText="1" shrinkToFit="1"/>
    </xf>
    <xf numFmtId="0" fontId="30" fillId="8" borderId="53" xfId="11" applyFont="1" applyFill="1" applyBorder="1" applyAlignment="1">
      <alignment horizontal="left" wrapText="1" shrinkToFit="1"/>
    </xf>
    <xf numFmtId="0" fontId="30" fillId="8" borderId="29" xfId="11" applyFont="1" applyFill="1" applyBorder="1" applyAlignment="1">
      <alignment horizontal="left" shrinkToFit="1"/>
    </xf>
    <xf numFmtId="0" fontId="30" fillId="8" borderId="70" xfId="11" applyFont="1" applyFill="1" applyBorder="1" applyAlignment="1">
      <alignment horizontal="left" shrinkToFit="1"/>
    </xf>
    <xf numFmtId="178" fontId="28" fillId="0" borderId="50" xfId="14" applyNumberFormat="1" applyFont="1" applyFill="1" applyBorder="1" applyAlignment="1">
      <alignment horizontal="center" vertical="center" shrinkToFit="1"/>
    </xf>
    <xf numFmtId="178" fontId="28" fillId="0" borderId="29" xfId="14" applyNumberFormat="1" applyFont="1" applyFill="1" applyBorder="1" applyAlignment="1">
      <alignment horizontal="center" vertical="center" shrinkToFit="1"/>
    </xf>
    <xf numFmtId="178" fontId="28" fillId="0" borderId="70" xfId="14" applyNumberFormat="1" applyFont="1" applyFill="1" applyBorder="1" applyAlignment="1">
      <alignment horizontal="center" vertical="center" shrinkToFit="1"/>
    </xf>
    <xf numFmtId="0" fontId="30" fillId="0" borderId="29" xfId="12" applyFont="1" applyFill="1" applyBorder="1" applyAlignment="1">
      <alignment horizontal="center" vertical="center" wrapText="1" shrinkToFit="1"/>
    </xf>
    <xf numFmtId="0" fontId="30" fillId="0" borderId="29" xfId="12" applyFont="1" applyFill="1" applyBorder="1" applyAlignment="1">
      <alignment horizontal="center" vertical="center" shrinkToFit="1"/>
    </xf>
    <xf numFmtId="0" fontId="30" fillId="0" borderId="54" xfId="12" applyFont="1" applyFill="1" applyBorder="1" applyAlignment="1">
      <alignment horizontal="center" vertical="center" shrinkToFit="1"/>
    </xf>
    <xf numFmtId="178" fontId="28" fillId="0" borderId="53" xfId="14" applyNumberFormat="1" applyFont="1" applyFill="1" applyBorder="1" applyAlignment="1">
      <alignment horizontal="center" wrapText="1" shrinkToFit="1"/>
    </xf>
    <xf numFmtId="178" fontId="28" fillId="0" borderId="29" xfId="14" applyNumberFormat="1" applyFont="1" applyFill="1" applyBorder="1" applyAlignment="1">
      <alignment horizontal="center" shrinkToFit="1"/>
    </xf>
    <xf numFmtId="178" fontId="28" fillId="0" borderId="70" xfId="14" applyNumberFormat="1" applyFont="1" applyFill="1" applyBorder="1" applyAlignment="1">
      <alignment horizontal="center" shrinkToFit="1"/>
    </xf>
    <xf numFmtId="0" fontId="28" fillId="0" borderId="50" xfId="14" applyNumberFormat="1" applyFont="1" applyFill="1" applyBorder="1" applyAlignment="1">
      <alignment horizontal="center" vertical="center" shrinkToFit="1"/>
    </xf>
    <xf numFmtId="0" fontId="28" fillId="0" borderId="29" xfId="14" applyNumberFormat="1" applyFont="1" applyFill="1" applyBorder="1" applyAlignment="1">
      <alignment horizontal="center" vertical="center" shrinkToFit="1"/>
    </xf>
    <xf numFmtId="180" fontId="28" fillId="8" borderId="50" xfId="11" applyNumberFormat="1" applyFont="1" applyFill="1" applyBorder="1" applyAlignment="1">
      <alignment horizontal="center" vertical="center" wrapText="1" shrinkToFit="1"/>
    </xf>
    <xf numFmtId="180" fontId="28" fillId="8" borderId="29" xfId="11" applyNumberFormat="1" applyFont="1" applyFill="1" applyBorder="1" applyAlignment="1">
      <alignment horizontal="center" vertical="center" wrapText="1" shrinkToFit="1"/>
    </xf>
    <xf numFmtId="180" fontId="28" fillId="8" borderId="54" xfId="11" applyNumberFormat="1" applyFont="1" applyFill="1" applyBorder="1" applyAlignment="1">
      <alignment horizontal="center" vertical="center" wrapText="1" shrinkToFit="1"/>
    </xf>
    <xf numFmtId="0" fontId="65" fillId="0" borderId="119" xfId="14" applyNumberFormat="1" applyFont="1" applyFill="1" applyBorder="1" applyAlignment="1">
      <alignment horizontal="center" vertical="center" shrinkToFit="1"/>
    </xf>
    <xf numFmtId="49" fontId="15" fillId="0" borderId="34" xfId="0" applyNumberFormat="1" applyFont="1" applyBorder="1" applyAlignment="1">
      <alignment horizontal="center" vertical="center" shrinkToFit="1"/>
    </xf>
    <xf numFmtId="49" fontId="15" fillId="0" borderId="35" xfId="0" applyNumberFormat="1" applyFont="1" applyBorder="1" applyAlignment="1">
      <alignment horizontal="center" vertical="center" shrinkToFit="1"/>
    </xf>
    <xf numFmtId="49" fontId="15" fillId="0" borderId="38" xfId="0" applyNumberFormat="1" applyFont="1" applyBorder="1" applyAlignment="1">
      <alignment horizontal="center" vertical="center" shrinkToFit="1"/>
    </xf>
    <xf numFmtId="178" fontId="33" fillId="0" borderId="17" xfId="14" applyNumberFormat="1" applyFont="1" applyFill="1" applyBorder="1" applyAlignment="1">
      <alignment horizontal="center" vertical="center" shrinkToFit="1"/>
    </xf>
    <xf numFmtId="0" fontId="33" fillId="0" borderId="32" xfId="14" applyNumberFormat="1" applyFont="1" applyFill="1" applyBorder="1" applyAlignment="1">
      <alignment horizontal="center" vertical="center" shrinkToFit="1"/>
    </xf>
    <xf numFmtId="0" fontId="33" fillId="0" borderId="39" xfId="14" applyNumberFormat="1" applyFont="1" applyFill="1" applyBorder="1" applyAlignment="1">
      <alignment horizontal="center" vertical="center" shrinkToFit="1"/>
    </xf>
    <xf numFmtId="178" fontId="74" fillId="0" borderId="37" xfId="14" applyNumberFormat="1" applyFont="1" applyFill="1" applyBorder="1" applyAlignment="1">
      <alignment horizontal="center" vertical="center" shrinkToFit="1"/>
    </xf>
    <xf numFmtId="0" fontId="73" fillId="0" borderId="43" xfId="14" applyNumberFormat="1" applyFont="1" applyFill="1" applyBorder="1" applyAlignment="1">
      <alignment horizontal="center" vertical="center" wrapText="1" shrinkToFit="1"/>
    </xf>
    <xf numFmtId="0" fontId="30" fillId="0" borderId="22" xfId="11" applyFont="1" applyFill="1" applyBorder="1" applyAlignment="1">
      <alignment horizontal="left" vertical="center" wrapText="1" shrinkToFit="1"/>
    </xf>
    <xf numFmtId="0" fontId="143" fillId="0" borderId="22" xfId="11" applyFont="1" applyFill="1" applyBorder="1" applyAlignment="1">
      <alignment horizontal="left" vertical="center" shrinkToFit="1"/>
    </xf>
    <xf numFmtId="0" fontId="35" fillId="7" borderId="72" xfId="11" applyFont="1" applyFill="1" applyBorder="1" applyAlignment="1">
      <alignment horizontal="center" vertical="top" shrinkToFit="1"/>
    </xf>
    <xf numFmtId="0" fontId="30" fillId="8" borderId="17" xfId="11" applyFont="1" applyFill="1" applyBorder="1" applyAlignment="1">
      <alignment horizontal="center" vertical="center" shrinkToFit="1"/>
    </xf>
    <xf numFmtId="0" fontId="30" fillId="8" borderId="32" xfId="11" applyFont="1" applyFill="1" applyBorder="1" applyAlignment="1">
      <alignment horizontal="center" vertical="center" shrinkToFit="1"/>
    </xf>
    <xf numFmtId="0" fontId="30" fillId="8" borderId="39" xfId="11" applyFont="1" applyFill="1" applyBorder="1" applyAlignment="1">
      <alignment horizontal="center" vertical="center" shrinkToFit="1"/>
    </xf>
    <xf numFmtId="49" fontId="28" fillId="8" borderId="73" xfId="11" applyNumberFormat="1" applyFont="1" applyFill="1" applyBorder="1" applyAlignment="1">
      <alignment horizontal="center" vertical="center" shrinkToFit="1"/>
    </xf>
    <xf numFmtId="0" fontId="28" fillId="8" borderId="73" xfId="11" applyNumberFormat="1" applyFont="1" applyFill="1" applyBorder="1" applyAlignment="1">
      <alignment horizontal="center" vertical="center" shrinkToFit="1"/>
    </xf>
    <xf numFmtId="0" fontId="36" fillId="7" borderId="71" xfId="11" applyFont="1" applyFill="1" applyBorder="1" applyAlignment="1">
      <alignment horizontal="center" shrinkToFit="1"/>
    </xf>
    <xf numFmtId="178" fontId="30" fillId="7" borderId="57" xfId="14" applyNumberFormat="1" applyFont="1" applyFill="1" applyBorder="1" applyAlignment="1">
      <alignment horizontal="center" vertical="center" shrinkToFit="1"/>
    </xf>
    <xf numFmtId="178" fontId="30" fillId="7" borderId="11" xfId="14" applyNumberFormat="1" applyFont="1" applyFill="1" applyBorder="1" applyAlignment="1">
      <alignment horizontal="center" vertical="center" shrinkToFit="1"/>
    </xf>
    <xf numFmtId="0" fontId="30" fillId="7" borderId="71" xfId="11" applyFont="1" applyFill="1" applyBorder="1" applyAlignment="1">
      <alignment horizontal="center" shrinkToFit="1"/>
    </xf>
    <xf numFmtId="0" fontId="35" fillId="7" borderId="72" xfId="11" applyFont="1" applyFill="1" applyBorder="1" applyAlignment="1">
      <alignment horizontal="center" vertical="center" shrinkToFit="1"/>
    </xf>
    <xf numFmtId="0" fontId="35" fillId="7" borderId="7" xfId="11" applyFont="1" applyFill="1" applyBorder="1" applyAlignment="1">
      <alignment horizontal="center" vertical="center" shrinkToFit="1"/>
    </xf>
    <xf numFmtId="0" fontId="35" fillId="7" borderId="0" xfId="11" applyFont="1" applyFill="1" applyBorder="1" applyAlignment="1">
      <alignment horizontal="center" vertical="center" shrinkToFit="1"/>
    </xf>
    <xf numFmtId="0" fontId="35" fillId="7" borderId="55" xfId="11" applyFont="1" applyFill="1" applyBorder="1" applyAlignment="1">
      <alignment horizontal="center" vertical="center" shrinkToFit="1"/>
    </xf>
    <xf numFmtId="178" fontId="30" fillId="7" borderId="7" xfId="14" applyNumberFormat="1" applyFont="1" applyFill="1" applyBorder="1" applyAlignment="1">
      <alignment horizontal="center" vertical="center" shrinkToFit="1"/>
    </xf>
    <xf numFmtId="178" fontId="30" fillId="7" borderId="0" xfId="14" applyNumberFormat="1" applyFont="1" applyFill="1" applyBorder="1" applyAlignment="1">
      <alignment horizontal="center" vertical="center" shrinkToFit="1"/>
    </xf>
    <xf numFmtId="0" fontId="33" fillId="0" borderId="73" xfId="11" applyFont="1" applyFill="1" applyBorder="1" applyAlignment="1">
      <alignment horizontal="center" vertical="center" wrapText="1" shrinkToFit="1"/>
    </xf>
    <xf numFmtId="0" fontId="33" fillId="0" borderId="73" xfId="11" applyFont="1" applyFill="1" applyBorder="1" applyAlignment="1">
      <alignment horizontal="center" vertical="center" shrinkToFit="1"/>
    </xf>
    <xf numFmtId="0" fontId="28" fillId="8" borderId="73" xfId="11" applyFont="1" applyFill="1" applyBorder="1" applyAlignment="1">
      <alignment horizontal="center" vertical="center" shrinkToFit="1"/>
    </xf>
    <xf numFmtId="0" fontId="28" fillId="12" borderId="73" xfId="11" applyFont="1" applyFill="1" applyBorder="1" applyAlignment="1">
      <alignment horizontal="center" vertical="center" wrapText="1" shrinkToFit="1"/>
    </xf>
    <xf numFmtId="0" fontId="28" fillId="12" borderId="73" xfId="11" applyFont="1" applyFill="1" applyBorder="1" applyAlignment="1">
      <alignment horizontal="center" vertical="center" shrinkToFit="1"/>
    </xf>
    <xf numFmtId="49" fontId="28" fillId="8" borderId="73" xfId="11" applyNumberFormat="1" applyFont="1" applyFill="1" applyBorder="1" applyAlignment="1">
      <alignment horizontal="center" vertical="center" wrapText="1" shrinkToFit="1"/>
    </xf>
    <xf numFmtId="49" fontId="28" fillId="12" borderId="73" xfId="11" applyNumberFormat="1" applyFont="1" applyFill="1" applyBorder="1" applyAlignment="1">
      <alignment horizontal="center" vertical="center" shrinkToFit="1"/>
    </xf>
    <xf numFmtId="0" fontId="36" fillId="0" borderId="11" xfId="11" applyFont="1" applyFill="1" applyBorder="1" applyAlignment="1">
      <alignment horizontal="left" wrapText="1" shrinkToFit="1"/>
    </xf>
    <xf numFmtId="0" fontId="30" fillId="7" borderId="74" xfId="11" applyFont="1" applyFill="1" applyBorder="1" applyAlignment="1">
      <alignment horizontal="center" shrinkToFit="1"/>
    </xf>
    <xf numFmtId="0" fontId="30" fillId="7" borderId="75" xfId="11" applyFont="1" applyFill="1" applyBorder="1" applyAlignment="1">
      <alignment horizontal="center" shrinkToFit="1"/>
    </xf>
    <xf numFmtId="0" fontId="117" fillId="0" borderId="8" xfId="14" applyNumberFormat="1" applyFont="1" applyFill="1" applyBorder="1" applyAlignment="1">
      <alignment horizontal="center" vertical="center" shrinkToFit="1"/>
    </xf>
    <xf numFmtId="0" fontId="31" fillId="0" borderId="22" xfId="14" applyNumberFormat="1" applyFont="1" applyFill="1" applyBorder="1" applyAlignment="1">
      <alignment horizontal="center" vertical="center" shrinkToFit="1"/>
    </xf>
    <xf numFmtId="49" fontId="118" fillId="8" borderId="53" xfId="14" applyNumberFormat="1" applyFont="1" applyFill="1" applyBorder="1" applyAlignment="1">
      <alignment horizontal="center" vertical="center" wrapText="1" shrinkToFit="1"/>
    </xf>
    <xf numFmtId="49" fontId="118" fillId="8" borderId="29" xfId="14" applyNumberFormat="1" applyFont="1" applyFill="1" applyBorder="1" applyAlignment="1">
      <alignment horizontal="center" vertical="center" wrapText="1" shrinkToFit="1"/>
    </xf>
    <xf numFmtId="0" fontId="58" fillId="0" borderId="50" xfId="14" applyNumberFormat="1" applyFont="1" applyFill="1" applyBorder="1" applyAlignment="1">
      <alignment horizontal="center" vertical="center" wrapText="1" shrinkToFit="1"/>
    </xf>
    <xf numFmtId="0" fontId="58" fillId="0" borderId="29" xfId="14" applyNumberFormat="1" applyFont="1" applyFill="1" applyBorder="1" applyAlignment="1">
      <alignment horizontal="center" vertical="center" wrapText="1" shrinkToFit="1"/>
    </xf>
    <xf numFmtId="0" fontId="58" fillId="0" borderId="54" xfId="14" applyNumberFormat="1" applyFont="1" applyFill="1" applyBorder="1" applyAlignment="1">
      <alignment horizontal="center" vertical="center" wrapText="1" shrinkToFit="1"/>
    </xf>
    <xf numFmtId="49" fontId="118" fillId="0" borderId="53" xfId="14" applyNumberFormat="1" applyFont="1" applyFill="1" applyBorder="1" applyAlignment="1">
      <alignment horizontal="center" vertical="center" wrapText="1" shrinkToFit="1"/>
    </xf>
    <xf numFmtId="49" fontId="118" fillId="0" borderId="29" xfId="14" applyNumberFormat="1" applyFont="1" applyFill="1" applyBorder="1" applyAlignment="1">
      <alignment horizontal="center" vertical="center" wrapText="1" shrinkToFit="1"/>
    </xf>
    <xf numFmtId="0" fontId="100" fillId="0" borderId="50" xfId="7" applyNumberFormat="1" applyFont="1" applyFill="1" applyBorder="1" applyAlignment="1" applyProtection="1">
      <alignment horizontal="center" vertical="center" shrinkToFit="1"/>
    </xf>
    <xf numFmtId="0" fontId="58" fillId="0" borderId="29" xfId="14" applyNumberFormat="1" applyFont="1" applyFill="1" applyBorder="1" applyAlignment="1">
      <alignment horizontal="center" vertical="center" shrinkToFit="1"/>
    </xf>
    <xf numFmtId="0" fontId="58" fillId="0" borderId="54" xfId="14" applyNumberFormat="1" applyFont="1" applyFill="1" applyBorder="1" applyAlignment="1">
      <alignment horizontal="center" vertical="center" shrinkToFit="1"/>
    </xf>
    <xf numFmtId="0" fontId="121" fillId="19" borderId="29" xfId="24" applyNumberFormat="1" applyFont="1" applyFill="1" applyBorder="1" applyAlignment="1" applyProtection="1">
      <alignment horizontal="center" vertical="center" shrinkToFit="1"/>
      <protection locked="0"/>
    </xf>
    <xf numFmtId="0" fontId="121" fillId="19" borderId="54" xfId="24" applyNumberFormat="1" applyFont="1" applyFill="1" applyBorder="1" applyAlignment="1" applyProtection="1">
      <alignment horizontal="center" vertical="center" shrinkToFit="1"/>
      <protection locked="0"/>
    </xf>
    <xf numFmtId="182" fontId="39" fillId="12" borderId="0" xfId="14" applyNumberFormat="1" applyFont="1" applyFill="1" applyBorder="1" applyAlignment="1">
      <alignment horizontal="center" vertical="center" shrinkToFit="1"/>
    </xf>
    <xf numFmtId="0" fontId="35" fillId="12" borderId="4" xfId="11" applyFont="1" applyFill="1" applyBorder="1" applyAlignment="1">
      <alignment horizontal="center" vertical="center" wrapText="1" shrinkToFit="1"/>
    </xf>
    <xf numFmtId="49" fontId="35" fillId="12" borderId="53" xfId="11" applyNumberFormat="1" applyFont="1" applyFill="1" applyBorder="1" applyAlignment="1">
      <alignment horizontal="center" vertical="center" wrapText="1" shrinkToFit="1"/>
    </xf>
    <xf numFmtId="49" fontId="35" fillId="12" borderId="29" xfId="11" applyNumberFormat="1" applyFont="1" applyFill="1" applyBorder="1" applyAlignment="1">
      <alignment horizontal="center" vertical="center" wrapText="1" shrinkToFit="1"/>
    </xf>
    <xf numFmtId="49" fontId="30" fillId="0" borderId="53" xfId="14" applyNumberFormat="1" applyFont="1" applyFill="1" applyBorder="1" applyAlignment="1">
      <alignment horizontal="center" vertical="center" wrapText="1" shrinkToFit="1"/>
    </xf>
    <xf numFmtId="49" fontId="30" fillId="0" borderId="29" xfId="14" applyNumberFormat="1" applyFont="1" applyFill="1" applyBorder="1" applyAlignment="1">
      <alignment horizontal="center" vertical="center" wrapText="1" shrinkToFit="1"/>
    </xf>
    <xf numFmtId="49" fontId="30" fillId="0" borderId="70" xfId="14" applyNumberFormat="1" applyFont="1" applyFill="1" applyBorder="1" applyAlignment="1">
      <alignment horizontal="center" vertical="center" wrapText="1" shrinkToFit="1"/>
    </xf>
    <xf numFmtId="31" fontId="28" fillId="0" borderId="50" xfId="14" applyNumberFormat="1" applyFont="1" applyFill="1" applyBorder="1" applyAlignment="1">
      <alignment horizontal="center" vertical="center" shrinkToFit="1"/>
    </xf>
    <xf numFmtId="0" fontId="28" fillId="0" borderId="54" xfId="14" applyNumberFormat="1" applyFont="1" applyFill="1" applyBorder="1" applyAlignment="1">
      <alignment horizontal="center" vertical="center" shrinkToFit="1"/>
    </xf>
    <xf numFmtId="0" fontId="30" fillId="8" borderId="4" xfId="11" applyFont="1" applyFill="1" applyBorder="1" applyAlignment="1">
      <alignment horizontal="center" wrapText="1" shrinkToFit="1"/>
    </xf>
    <xf numFmtId="0" fontId="35" fillId="8" borderId="4" xfId="11" applyFont="1" applyFill="1" applyBorder="1" applyAlignment="1">
      <alignment horizontal="center" wrapText="1" shrinkToFit="1"/>
    </xf>
    <xf numFmtId="0" fontId="35" fillId="8" borderId="53" xfId="11" applyFont="1" applyFill="1" applyBorder="1" applyAlignment="1">
      <alignment horizontal="center" wrapText="1" shrinkToFit="1"/>
    </xf>
    <xf numFmtId="178" fontId="28" fillId="0" borderId="54" xfId="14" applyNumberFormat="1" applyFont="1" applyFill="1" applyBorder="1" applyAlignment="1">
      <alignment horizontal="center" vertical="center" shrinkToFit="1"/>
    </xf>
    <xf numFmtId="178" fontId="35" fillId="0" borderId="53" xfId="14" applyNumberFormat="1" applyFont="1" applyFill="1" applyBorder="1" applyAlignment="1">
      <alignment horizontal="center" vertical="center" wrapText="1" shrinkToFit="1"/>
    </xf>
    <xf numFmtId="178" fontId="30" fillId="0" borderId="70" xfId="14" applyNumberFormat="1" applyFont="1" applyFill="1" applyBorder="1" applyAlignment="1">
      <alignment horizontal="center" vertical="center" wrapText="1" shrinkToFit="1"/>
    </xf>
    <xf numFmtId="178" fontId="25" fillId="0" borderId="50" xfId="14" applyNumberFormat="1" applyFont="1" applyFill="1" applyBorder="1" applyAlignment="1">
      <alignment horizontal="center" vertical="center" shrinkToFit="1"/>
    </xf>
    <xf numFmtId="178" fontId="25" fillId="0" borderId="29" xfId="14" applyNumberFormat="1" applyFont="1" applyFill="1" applyBorder="1" applyAlignment="1">
      <alignment horizontal="center" vertical="center" shrinkToFit="1"/>
    </xf>
    <xf numFmtId="178" fontId="25" fillId="0" borderId="54" xfId="14" applyNumberFormat="1" applyFont="1" applyFill="1" applyBorder="1" applyAlignment="1">
      <alignment horizontal="center" vertical="center" shrinkToFit="1"/>
    </xf>
    <xf numFmtId="49" fontId="30" fillId="0" borderId="48" xfId="14" applyNumberFormat="1" applyFont="1" applyFill="1" applyBorder="1" applyAlignment="1">
      <alignment horizontal="center" wrapText="1" shrinkToFit="1"/>
    </xf>
    <xf numFmtId="49" fontId="30" fillId="0" borderId="49" xfId="14" applyNumberFormat="1" applyFont="1" applyFill="1" applyBorder="1" applyAlignment="1">
      <alignment horizontal="center" wrapText="1" shrinkToFit="1"/>
    </xf>
    <xf numFmtId="178" fontId="30" fillId="0" borderId="53" xfId="14" applyNumberFormat="1" applyFont="1" applyFill="1" applyBorder="1" applyAlignment="1">
      <alignment horizontal="center" wrapText="1" shrinkToFit="1"/>
    </xf>
    <xf numFmtId="178" fontId="30" fillId="0" borderId="29" xfId="14" applyNumberFormat="1" applyFont="1" applyFill="1" applyBorder="1" applyAlignment="1">
      <alignment horizontal="center" wrapText="1" shrinkToFit="1"/>
    </xf>
    <xf numFmtId="178" fontId="30" fillId="0" borderId="70" xfId="14" applyNumberFormat="1" applyFont="1" applyFill="1" applyBorder="1" applyAlignment="1">
      <alignment horizontal="center" wrapText="1" shrinkToFit="1"/>
    </xf>
    <xf numFmtId="183" fontId="28" fillId="0" borderId="50" xfId="14" applyNumberFormat="1" applyFont="1" applyFill="1" applyBorder="1" applyAlignment="1">
      <alignment horizontal="center" vertical="center" wrapText="1" shrinkToFit="1"/>
    </xf>
    <xf numFmtId="183" fontId="28" fillId="0" borderId="29" xfId="14" applyNumberFormat="1" applyFont="1" applyFill="1" applyBorder="1" applyAlignment="1">
      <alignment horizontal="center" vertical="center" wrapText="1" shrinkToFit="1"/>
    </xf>
    <xf numFmtId="183" fontId="28" fillId="0" borderId="54" xfId="14" applyNumberFormat="1" applyFont="1" applyFill="1" applyBorder="1" applyAlignment="1">
      <alignment horizontal="center" vertical="center" wrapText="1" shrinkToFit="1"/>
    </xf>
    <xf numFmtId="49" fontId="31" fillId="0" borderId="8" xfId="14" applyNumberFormat="1" applyFont="1" applyFill="1" applyBorder="1" applyAlignment="1">
      <alignment horizontal="center" vertical="center" wrapText="1" shrinkToFit="1"/>
    </xf>
    <xf numFmtId="49" fontId="35" fillId="0" borderId="22" xfId="14" applyNumberFormat="1" applyFont="1" applyFill="1" applyBorder="1" applyAlignment="1">
      <alignment horizontal="center" vertical="center" wrapText="1" shrinkToFit="1"/>
    </xf>
    <xf numFmtId="0" fontId="31" fillId="0" borderId="3" xfId="14" applyNumberFormat="1" applyFont="1" applyFill="1" applyBorder="1" applyAlignment="1">
      <alignment horizontal="center" vertical="center" shrinkToFit="1"/>
    </xf>
    <xf numFmtId="49" fontId="35" fillId="0" borderId="8" xfId="14" applyNumberFormat="1" applyFont="1" applyFill="1" applyBorder="1" applyAlignment="1">
      <alignment horizontal="center" vertical="center" wrapText="1" shrinkToFit="1"/>
    </xf>
    <xf numFmtId="49" fontId="35" fillId="0" borderId="22" xfId="14" applyNumberFormat="1" applyFont="1" applyFill="1" applyBorder="1" applyAlignment="1">
      <alignment horizontal="center" vertical="center" shrinkToFit="1"/>
    </xf>
    <xf numFmtId="0" fontId="31" fillId="0" borderId="8" xfId="14" applyNumberFormat="1" applyFont="1" applyFill="1" applyBorder="1" applyAlignment="1">
      <alignment horizontal="center" vertical="center" wrapText="1" shrinkToFit="1"/>
    </xf>
    <xf numFmtId="0" fontId="31" fillId="0" borderId="22" xfId="14" applyNumberFormat="1" applyFont="1" applyFill="1" applyBorder="1" applyAlignment="1">
      <alignment horizontal="center" vertical="center" wrapText="1" shrinkToFit="1"/>
    </xf>
    <xf numFmtId="0" fontId="31" fillId="0" borderId="9" xfId="14" applyNumberFormat="1" applyFont="1" applyFill="1" applyBorder="1" applyAlignment="1">
      <alignment horizontal="center" vertical="center" wrapText="1" shrinkToFit="1"/>
    </xf>
    <xf numFmtId="49" fontId="114" fillId="0" borderId="3" xfId="14" applyNumberFormat="1" applyFont="1" applyFill="1" applyBorder="1" applyAlignment="1">
      <alignment horizontal="center" vertical="center" wrapText="1" shrinkToFit="1"/>
    </xf>
    <xf numFmtId="49" fontId="35" fillId="0" borderId="3" xfId="14" applyNumberFormat="1" applyFont="1" applyFill="1" applyBorder="1" applyAlignment="1">
      <alignment horizontal="center" vertical="center" wrapText="1" shrinkToFit="1"/>
    </xf>
    <xf numFmtId="176" fontId="124" fillId="0" borderId="50" xfId="24" applyNumberFormat="1" applyFont="1" applyFill="1" applyBorder="1" applyAlignment="1">
      <alignment horizontal="center" vertical="center" wrapText="1" shrinkToFit="1"/>
    </xf>
    <xf numFmtId="176" fontId="124" fillId="0" borderId="29" xfId="24" applyNumberFormat="1" applyFont="1" applyFill="1" applyBorder="1" applyAlignment="1">
      <alignment horizontal="center" vertical="center" wrapText="1" shrinkToFit="1"/>
    </xf>
    <xf numFmtId="176" fontId="124" fillId="0" borderId="54" xfId="24" applyNumberFormat="1" applyFont="1" applyFill="1" applyBorder="1" applyAlignment="1">
      <alignment horizontal="center" vertical="center" wrapText="1" shrinkToFit="1"/>
    </xf>
    <xf numFmtId="49" fontId="35" fillId="8" borderId="7" xfId="14" applyNumberFormat="1" applyFont="1" applyFill="1" applyBorder="1" applyAlignment="1">
      <alignment horizontal="center" vertical="center" wrapText="1" shrinkToFit="1"/>
    </xf>
    <xf numFmtId="49" fontId="35" fillId="8" borderId="0" xfId="14" applyNumberFormat="1" applyFont="1" applyFill="1" applyBorder="1" applyAlignment="1">
      <alignment horizontal="center" vertical="center" wrapText="1" shrinkToFit="1"/>
    </xf>
    <xf numFmtId="49" fontId="35" fillId="8" borderId="55" xfId="14" applyNumberFormat="1" applyFont="1" applyFill="1" applyBorder="1" applyAlignment="1">
      <alignment horizontal="center" vertical="center" wrapText="1" shrinkToFit="1"/>
    </xf>
    <xf numFmtId="0" fontId="117" fillId="0" borderId="53" xfId="14" applyNumberFormat="1" applyFont="1" applyFill="1" applyBorder="1" applyAlignment="1">
      <alignment horizontal="center" vertical="center" wrapText="1" shrinkToFit="1"/>
    </xf>
    <xf numFmtId="0" fontId="117" fillId="0" borderId="29" xfId="14" applyNumberFormat="1" applyFont="1" applyFill="1" applyBorder="1" applyAlignment="1">
      <alignment horizontal="center" vertical="center" shrinkToFit="1"/>
    </xf>
    <xf numFmtId="0" fontId="117" fillId="0" borderId="54" xfId="14" applyNumberFormat="1" applyFont="1" applyFill="1" applyBorder="1" applyAlignment="1">
      <alignment horizontal="center" vertical="center" shrinkToFit="1"/>
    </xf>
    <xf numFmtId="0" fontId="116" fillId="9" borderId="53" xfId="14" applyNumberFormat="1" applyFont="1" applyFill="1" applyBorder="1" applyAlignment="1">
      <alignment horizontal="center" vertical="center" wrapText="1"/>
    </xf>
    <xf numFmtId="0" fontId="116" fillId="9" borderId="29" xfId="14" applyNumberFormat="1" applyFont="1" applyFill="1" applyBorder="1" applyAlignment="1">
      <alignment horizontal="center" vertical="center" wrapText="1"/>
    </xf>
    <xf numFmtId="0" fontId="116" fillId="9" borderId="54" xfId="14" applyNumberFormat="1" applyFont="1" applyFill="1" applyBorder="1" applyAlignment="1">
      <alignment horizontal="center" vertical="center" wrapText="1"/>
    </xf>
    <xf numFmtId="181" fontId="116" fillId="0" borderId="0" xfId="14" applyNumberFormat="1" applyFont="1" applyFill="1" applyBorder="1" applyAlignment="1">
      <alignment horizontal="center" vertical="center" wrapText="1"/>
    </xf>
    <xf numFmtId="49" fontId="120" fillId="0" borderId="0" xfId="14" applyNumberFormat="1" applyFont="1" applyFill="1" applyBorder="1" applyAlignment="1">
      <alignment horizontal="center" shrinkToFit="1"/>
    </xf>
    <xf numFmtId="49" fontId="28" fillId="0" borderId="0" xfId="14" applyNumberFormat="1" applyFont="1" applyFill="1" applyBorder="1" applyAlignment="1">
      <alignment horizontal="center" shrinkToFit="1"/>
    </xf>
    <xf numFmtId="0" fontId="26" fillId="0" borderId="0" xfId="14" applyFont="1" applyFill="1" applyBorder="1" applyAlignment="1">
      <alignment horizontal="center" shrinkToFit="1"/>
    </xf>
    <xf numFmtId="49" fontId="134" fillId="0" borderId="0" xfId="14" applyNumberFormat="1" applyFont="1" applyFill="1" applyBorder="1" applyAlignment="1">
      <alignment horizontal="center" shrinkToFit="1"/>
    </xf>
    <xf numFmtId="49" fontId="33" fillId="0" borderId="0" xfId="14" applyNumberFormat="1" applyFont="1" applyFill="1" applyBorder="1" applyAlignment="1">
      <alignment horizontal="center" shrinkToFit="1"/>
    </xf>
    <xf numFmtId="0" fontId="40" fillId="0" borderId="0" xfId="14" applyFont="1" applyFill="1" applyBorder="1" applyAlignment="1">
      <alignment horizontal="center" vertical="top" shrinkToFit="1"/>
    </xf>
    <xf numFmtId="49" fontId="28" fillId="0" borderId="14" xfId="14" applyNumberFormat="1" applyFont="1" applyFill="1" applyBorder="1" applyAlignment="1">
      <alignment horizontal="center" wrapText="1" shrinkToFit="1"/>
    </xf>
    <xf numFmtId="178" fontId="115" fillId="10" borderId="4" xfId="14" applyNumberFormat="1" applyFont="1" applyFill="1" applyBorder="1" applyAlignment="1">
      <alignment horizontal="center" vertical="center" wrapText="1"/>
    </xf>
    <xf numFmtId="0" fontId="115" fillId="10" borderId="4" xfId="14" applyNumberFormat="1" applyFont="1" applyFill="1" applyBorder="1" applyAlignment="1">
      <alignment horizontal="center" vertical="center" wrapText="1"/>
    </xf>
    <xf numFmtId="178" fontId="115" fillId="9" borderId="4" xfId="14" applyNumberFormat="1" applyFont="1" applyFill="1" applyBorder="1" applyAlignment="1">
      <alignment horizontal="center" vertical="center" wrapText="1"/>
    </xf>
    <xf numFmtId="0" fontId="115" fillId="9" borderId="4" xfId="14" applyNumberFormat="1" applyFont="1" applyFill="1" applyBorder="1" applyAlignment="1">
      <alignment horizontal="center" vertical="center" wrapText="1"/>
    </xf>
    <xf numFmtId="179" fontId="115" fillId="10" borderId="4" xfId="14" applyNumberFormat="1" applyFont="1" applyFill="1" applyBorder="1" applyAlignment="1">
      <alignment horizontal="center" vertical="center" wrapText="1"/>
    </xf>
    <xf numFmtId="179" fontId="116" fillId="13" borderId="11" xfId="14" applyNumberFormat="1" applyFont="1" applyFill="1" applyBorder="1" applyAlignment="1">
      <alignment horizontal="center" vertical="center" shrinkToFit="1"/>
    </xf>
    <xf numFmtId="178" fontId="25" fillId="0" borderId="0" xfId="14" applyNumberFormat="1" applyFont="1" applyFill="1" applyBorder="1" applyAlignment="1">
      <alignment horizontal="center" vertical="center" shrinkToFit="1"/>
    </xf>
    <xf numFmtId="178" fontId="25" fillId="0" borderId="14" xfId="14" applyNumberFormat="1" applyFont="1" applyFill="1" applyBorder="1" applyAlignment="1">
      <alignment horizontal="center" vertical="center" shrinkToFit="1"/>
    </xf>
    <xf numFmtId="49" fontId="30" fillId="0" borderId="0" xfId="14" applyNumberFormat="1" applyFont="1" applyFill="1" applyBorder="1" applyAlignment="1">
      <alignment horizontal="center" wrapText="1" shrinkToFit="1"/>
    </xf>
    <xf numFmtId="49" fontId="115" fillId="0" borderId="0" xfId="14" applyNumberFormat="1" applyFont="1" applyFill="1" applyBorder="1" applyAlignment="1">
      <alignment horizontal="center" wrapText="1" shrinkToFit="1"/>
    </xf>
    <xf numFmtId="49" fontId="115" fillId="0" borderId="14" xfId="14" applyNumberFormat="1" applyFont="1" applyFill="1" applyBorder="1" applyAlignment="1">
      <alignment horizontal="center" wrapText="1" shrinkToFit="1"/>
    </xf>
    <xf numFmtId="49" fontId="137" fillId="0" borderId="0" xfId="14" applyNumberFormat="1" applyFont="1" applyFill="1" applyBorder="1" applyAlignment="1">
      <alignment horizontal="center" shrinkToFit="1"/>
    </xf>
    <xf numFmtId="49" fontId="137" fillId="0" borderId="14" xfId="14" applyNumberFormat="1" applyFont="1" applyFill="1" applyBorder="1" applyAlignment="1">
      <alignment horizontal="center" shrinkToFit="1"/>
    </xf>
    <xf numFmtId="49" fontId="139" fillId="0" borderId="0" xfId="14" applyNumberFormat="1" applyFont="1" applyFill="1" applyBorder="1" applyAlignment="1">
      <alignment horizontal="center" vertical="top" shrinkToFit="1"/>
    </xf>
    <xf numFmtId="49" fontId="40" fillId="0" borderId="0" xfId="14" applyNumberFormat="1" applyFont="1" applyFill="1" applyBorder="1" applyAlignment="1">
      <alignment horizontal="right" wrapText="1" shrinkToFit="1"/>
    </xf>
    <xf numFmtId="49" fontId="40" fillId="0" borderId="0" xfId="14" applyNumberFormat="1" applyFont="1" applyFill="1" applyBorder="1" applyAlignment="1">
      <alignment horizontal="left" vertical="top" shrinkToFit="1"/>
    </xf>
    <xf numFmtId="49" fontId="115" fillId="0" borderId="0" xfId="14" applyNumberFormat="1" applyFont="1" applyFill="1" applyBorder="1" applyAlignment="1">
      <alignment horizontal="center" shrinkToFit="1"/>
    </xf>
    <xf numFmtId="186" fontId="25" fillId="0" borderId="56" xfId="14" applyNumberFormat="1" applyFont="1" applyFill="1" applyBorder="1" applyAlignment="1">
      <alignment horizontal="center" shrinkToFit="1"/>
    </xf>
    <xf numFmtId="49" fontId="28" fillId="0" borderId="13" xfId="14" applyNumberFormat="1" applyFont="1" applyFill="1" applyBorder="1" applyAlignment="1">
      <alignment horizontal="center" wrapText="1" shrinkToFit="1"/>
    </xf>
    <xf numFmtId="49" fontId="60" fillId="0" borderId="0" xfId="14" applyNumberFormat="1" applyFont="1" applyFill="1" applyBorder="1" applyAlignment="1">
      <alignment horizontal="left" shrinkToFit="1"/>
    </xf>
    <xf numFmtId="49" fontId="36" fillId="0" borderId="0" xfId="14" applyNumberFormat="1" applyFont="1" applyFill="1" applyBorder="1" applyAlignment="1">
      <alignment horizontal="left" shrinkToFit="1"/>
    </xf>
    <xf numFmtId="49" fontId="30" fillId="0" borderId="57" xfId="14" applyNumberFormat="1" applyFont="1" applyFill="1" applyBorder="1" applyAlignment="1">
      <alignment horizontal="center" shrinkToFit="1"/>
    </xf>
    <xf numFmtId="49" fontId="30" fillId="0" borderId="11" xfId="14" applyNumberFormat="1" applyFont="1" applyFill="1" applyBorder="1" applyAlignment="1">
      <alignment horizontal="center" shrinkToFit="1"/>
    </xf>
    <xf numFmtId="49" fontId="30" fillId="0" borderId="58" xfId="14" applyNumberFormat="1" applyFont="1" applyFill="1" applyBorder="1" applyAlignment="1">
      <alignment horizontal="center" shrinkToFit="1"/>
    </xf>
    <xf numFmtId="49" fontId="30" fillId="0" borderId="59" xfId="14" applyNumberFormat="1" applyFont="1" applyFill="1" applyBorder="1" applyAlignment="1">
      <alignment horizontal="center" shrinkToFit="1"/>
    </xf>
    <xf numFmtId="0" fontId="39" fillId="0" borderId="59" xfId="0" applyFont="1" applyFill="1" applyBorder="1" applyAlignment="1">
      <alignment horizontal="center"/>
    </xf>
    <xf numFmtId="0" fontId="39" fillId="0" borderId="11" xfId="0" applyFont="1" applyFill="1" applyBorder="1" applyAlignment="1">
      <alignment horizontal="center"/>
    </xf>
    <xf numFmtId="0" fontId="39" fillId="0" borderId="58" xfId="0" applyFont="1" applyFill="1" applyBorder="1" applyAlignment="1">
      <alignment horizontal="center"/>
    </xf>
    <xf numFmtId="49" fontId="36" fillId="0" borderId="0" xfId="14" applyNumberFormat="1" applyFont="1" applyFill="1" applyBorder="1" applyAlignment="1">
      <alignment horizontal="right" shrinkToFit="1"/>
    </xf>
    <xf numFmtId="49" fontId="36" fillId="0" borderId="14" xfId="14" applyNumberFormat="1" applyFont="1" applyFill="1" applyBorder="1" applyAlignment="1">
      <alignment horizontal="right" shrinkToFit="1"/>
    </xf>
    <xf numFmtId="178" fontId="30" fillId="0" borderId="0" xfId="14" applyNumberFormat="1" applyFont="1" applyFill="1" applyBorder="1" applyAlignment="1">
      <alignment horizontal="left" vertical="center" wrapText="1" shrinkToFit="1"/>
    </xf>
    <xf numFmtId="178" fontId="30" fillId="0" borderId="0" xfId="14" applyNumberFormat="1" applyFont="1" applyFill="1" applyBorder="1" applyAlignment="1">
      <alignment horizontal="left" vertical="center" shrinkToFit="1"/>
    </xf>
    <xf numFmtId="178" fontId="30" fillId="0" borderId="14" xfId="14" applyNumberFormat="1" applyFont="1" applyFill="1" applyBorder="1" applyAlignment="1">
      <alignment horizontal="left" vertical="center" shrinkToFit="1"/>
    </xf>
    <xf numFmtId="49" fontId="62" fillId="0" borderId="59" xfId="14" applyNumberFormat="1" applyFont="1" applyFill="1" applyBorder="1" applyAlignment="1">
      <alignment horizontal="center" shrinkToFit="1"/>
    </xf>
    <xf numFmtId="49" fontId="30" fillId="0" borderId="60" xfId="14" applyNumberFormat="1" applyFont="1" applyFill="1" applyBorder="1" applyAlignment="1">
      <alignment horizontal="center" shrinkToFit="1"/>
    </xf>
    <xf numFmtId="49" fontId="61" fillId="0" borderId="16" xfId="14" applyNumberFormat="1" applyFont="1" applyFill="1" applyBorder="1" applyAlignment="1">
      <alignment horizontal="center" vertical="center" shrinkToFit="1"/>
    </xf>
    <xf numFmtId="49" fontId="36" fillId="0" borderId="52" xfId="14" applyNumberFormat="1" applyFont="1" applyFill="1" applyBorder="1" applyAlignment="1">
      <alignment horizontal="center" vertical="center" shrinkToFit="1"/>
    </xf>
    <xf numFmtId="49" fontId="36" fillId="0" borderId="19" xfId="14" applyNumberFormat="1" applyFont="1" applyFill="1" applyBorder="1" applyAlignment="1">
      <alignment horizontal="center" vertical="center" shrinkToFit="1"/>
    </xf>
    <xf numFmtId="0" fontId="28" fillId="0" borderId="18" xfId="14" applyNumberFormat="1" applyFont="1" applyFill="1" applyBorder="1" applyAlignment="1">
      <alignment horizontal="center" vertical="center" shrinkToFit="1"/>
    </xf>
    <xf numFmtId="0" fontId="28" fillId="0" borderId="52" xfId="14" applyNumberFormat="1" applyFont="1" applyFill="1" applyBorder="1" applyAlignment="1">
      <alignment horizontal="center" vertical="center" shrinkToFit="1"/>
    </xf>
    <xf numFmtId="0" fontId="28" fillId="0" borderId="19" xfId="14" applyNumberFormat="1" applyFont="1" applyFill="1" applyBorder="1" applyAlignment="1">
      <alignment horizontal="center" vertical="center" shrinkToFit="1"/>
    </xf>
    <xf numFmtId="179" fontId="28" fillId="0" borderId="18" xfId="14" applyNumberFormat="1" applyFont="1" applyFill="1" applyBorder="1" applyAlignment="1">
      <alignment horizontal="center" vertical="center" shrinkToFit="1"/>
    </xf>
    <xf numFmtId="179" fontId="28" fillId="0" borderId="52" xfId="14" applyNumberFormat="1" applyFont="1" applyFill="1" applyBorder="1" applyAlignment="1">
      <alignment horizontal="center" vertical="center" shrinkToFit="1"/>
    </xf>
    <xf numFmtId="179" fontId="28" fillId="0" borderId="19" xfId="14" applyNumberFormat="1" applyFont="1" applyFill="1" applyBorder="1" applyAlignment="1">
      <alignment horizontal="center" vertical="center" shrinkToFit="1"/>
    </xf>
    <xf numFmtId="49" fontId="77" fillId="0" borderId="18" xfId="14" applyNumberFormat="1" applyFont="1" applyFill="1" applyBorder="1" applyAlignment="1">
      <alignment horizontal="center" vertical="center" shrinkToFit="1"/>
    </xf>
    <xf numFmtId="49" fontId="28" fillId="0" borderId="52" xfId="14" applyNumberFormat="1" applyFont="1" applyFill="1" applyBorder="1" applyAlignment="1">
      <alignment horizontal="center" vertical="center" shrinkToFit="1"/>
    </xf>
    <xf numFmtId="49" fontId="28" fillId="0" borderId="19" xfId="14" applyNumberFormat="1" applyFont="1" applyFill="1" applyBorder="1" applyAlignment="1">
      <alignment horizontal="center" vertical="center" shrinkToFit="1"/>
    </xf>
    <xf numFmtId="49" fontId="64" fillId="0" borderId="62" xfId="14" applyNumberFormat="1" applyFont="1" applyFill="1" applyBorder="1" applyAlignment="1">
      <alignment horizontal="center" vertical="center" wrapText="1" shrinkToFit="1"/>
    </xf>
    <xf numFmtId="49" fontId="28" fillId="0" borderId="26" xfId="14" applyNumberFormat="1" applyFont="1" applyFill="1" applyBorder="1" applyAlignment="1">
      <alignment horizontal="center" vertical="center" shrinkToFit="1"/>
    </xf>
    <xf numFmtId="49" fontId="28" fillId="0" borderId="63" xfId="14" applyNumberFormat="1" applyFont="1" applyFill="1" applyBorder="1" applyAlignment="1">
      <alignment horizontal="center" vertical="center" shrinkToFit="1"/>
    </xf>
    <xf numFmtId="49" fontId="28" fillId="0" borderId="18" xfId="14" applyNumberFormat="1" applyFont="1" applyFill="1" applyBorder="1" applyAlignment="1">
      <alignment horizontal="center" vertical="center" shrinkToFit="1"/>
    </xf>
    <xf numFmtId="49" fontId="64" fillId="0" borderId="62" xfId="14" applyNumberFormat="1" applyFont="1" applyFill="1" applyBorder="1" applyAlignment="1" applyProtection="1">
      <alignment horizontal="center" vertical="center" wrapText="1" shrinkToFit="1"/>
    </xf>
    <xf numFmtId="49" fontId="28" fillId="0" borderId="26" xfId="14" applyNumberFormat="1" applyFont="1" applyFill="1" applyBorder="1" applyAlignment="1" applyProtection="1">
      <alignment horizontal="center" vertical="center" shrinkToFit="1"/>
    </xf>
    <xf numFmtId="49" fontId="28" fillId="0" borderId="63" xfId="14" applyNumberFormat="1" applyFont="1" applyFill="1" applyBorder="1" applyAlignment="1" applyProtection="1">
      <alignment horizontal="center" vertical="center" shrinkToFit="1"/>
    </xf>
    <xf numFmtId="49" fontId="28" fillId="0" borderId="16" xfId="14" applyNumberFormat="1" applyFont="1" applyFill="1" applyBorder="1" applyAlignment="1">
      <alignment horizontal="center" vertical="center" shrinkToFit="1"/>
    </xf>
    <xf numFmtId="49" fontId="28" fillId="0" borderId="62" xfId="14" applyNumberFormat="1" applyFont="1" applyFill="1" applyBorder="1" applyAlignment="1">
      <alignment horizontal="center" vertical="center" shrinkToFit="1"/>
    </xf>
    <xf numFmtId="49" fontId="28" fillId="0" borderId="17" xfId="14" applyNumberFormat="1" applyFont="1" applyFill="1" applyBorder="1" applyAlignment="1">
      <alignment horizontal="center" vertical="center" shrinkToFit="1"/>
    </xf>
    <xf numFmtId="49" fontId="28" fillId="0" borderId="32" xfId="14" applyNumberFormat="1" applyFont="1" applyFill="1" applyBorder="1" applyAlignment="1">
      <alignment horizontal="center" vertical="center" shrinkToFit="1"/>
    </xf>
    <xf numFmtId="49" fontId="28" fillId="0" borderId="21" xfId="14" applyNumberFormat="1" applyFont="1" applyFill="1" applyBorder="1" applyAlignment="1">
      <alignment horizontal="center" vertical="center" shrinkToFit="1"/>
    </xf>
    <xf numFmtId="0" fontId="28" fillId="0" borderId="20" xfId="14" applyNumberFormat="1" applyFont="1" applyFill="1" applyBorder="1" applyAlignment="1">
      <alignment horizontal="center" vertical="center" shrinkToFit="1"/>
    </xf>
    <xf numFmtId="0" fontId="28" fillId="0" borderId="32" xfId="14" applyNumberFormat="1" applyFont="1" applyFill="1" applyBorder="1" applyAlignment="1">
      <alignment horizontal="center" vertical="center" shrinkToFit="1"/>
    </xf>
    <xf numFmtId="0" fontId="28" fillId="0" borderId="21" xfId="14" applyNumberFormat="1" applyFont="1" applyFill="1" applyBorder="1" applyAlignment="1">
      <alignment horizontal="center" vertical="center" shrinkToFit="1"/>
    </xf>
    <xf numFmtId="179" fontId="28" fillId="0" borderId="20" xfId="14" applyNumberFormat="1" applyFont="1" applyFill="1" applyBorder="1" applyAlignment="1">
      <alignment horizontal="center" vertical="center" shrinkToFit="1"/>
    </xf>
    <xf numFmtId="179" fontId="28" fillId="0" borderId="32" xfId="14" applyNumberFormat="1" applyFont="1" applyFill="1" applyBorder="1" applyAlignment="1">
      <alignment horizontal="center" vertical="center" shrinkToFit="1"/>
    </xf>
    <xf numFmtId="179" fontId="28" fillId="0" borderId="21" xfId="14" applyNumberFormat="1" applyFont="1" applyFill="1" applyBorder="1" applyAlignment="1">
      <alignment horizontal="center" vertical="center" shrinkToFit="1"/>
    </xf>
    <xf numFmtId="49" fontId="28" fillId="0" borderId="20" xfId="14" applyNumberFormat="1" applyFont="1" applyFill="1" applyBorder="1" applyAlignment="1">
      <alignment horizontal="center" vertical="center" shrinkToFit="1"/>
    </xf>
    <xf numFmtId="49" fontId="28" fillId="0" borderId="39" xfId="14" applyNumberFormat="1" applyFont="1" applyFill="1" applyBorder="1" applyAlignment="1">
      <alignment horizontal="center" vertical="center" shrinkToFit="1"/>
    </xf>
    <xf numFmtId="49" fontId="25" fillId="0" borderId="0" xfId="14" applyNumberFormat="1" applyFont="1" applyFill="1" applyBorder="1" applyAlignment="1">
      <alignment horizontal="left" shrinkToFit="1"/>
    </xf>
    <xf numFmtId="49" fontId="115" fillId="0" borderId="59" xfId="14" applyNumberFormat="1" applyFont="1" applyFill="1" applyBorder="1" applyAlignment="1">
      <alignment horizontal="center" shrinkToFit="1"/>
    </xf>
    <xf numFmtId="49" fontId="139" fillId="0" borderId="62" xfId="14" applyNumberFormat="1" applyFont="1" applyFill="1" applyBorder="1" applyAlignment="1">
      <alignment horizontal="center" vertical="top" shrinkToFit="1"/>
    </xf>
    <xf numFmtId="180" fontId="56" fillId="0" borderId="18" xfId="14" applyNumberFormat="1" applyFont="1" applyFill="1" applyBorder="1" applyAlignment="1">
      <alignment horizontal="center" vertical="center" wrapText="1" shrinkToFit="1"/>
    </xf>
    <xf numFmtId="180" fontId="56" fillId="0" borderId="52" xfId="14" applyNumberFormat="1" applyFont="1" applyFill="1" applyBorder="1" applyAlignment="1">
      <alignment horizontal="center" vertical="center" shrinkToFit="1"/>
    </xf>
    <xf numFmtId="180" fontId="56" fillId="0" borderId="19" xfId="14" applyNumberFormat="1" applyFont="1" applyFill="1" applyBorder="1" applyAlignment="1">
      <alignment horizontal="center" vertical="center" shrinkToFit="1"/>
    </xf>
    <xf numFmtId="180" fontId="56" fillId="0" borderId="18" xfId="14" applyNumberFormat="1" applyFont="1" applyFill="1" applyBorder="1" applyAlignment="1">
      <alignment horizontal="right" vertical="center" shrinkToFit="1"/>
    </xf>
    <xf numFmtId="180" fontId="56" fillId="0" borderId="52" xfId="14" applyNumberFormat="1" applyFont="1" applyFill="1" applyBorder="1" applyAlignment="1">
      <alignment horizontal="right" vertical="center" shrinkToFit="1"/>
    </xf>
    <xf numFmtId="49" fontId="40" fillId="0" borderId="52" xfId="14" applyNumberFormat="1" applyFont="1" applyFill="1" applyBorder="1" applyAlignment="1">
      <alignment horizontal="center" vertical="center" wrapText="1" shrinkToFit="1"/>
    </xf>
    <xf numFmtId="49" fontId="40" fillId="0" borderId="19" xfId="14" applyNumberFormat="1" applyFont="1" applyFill="1" applyBorder="1" applyAlignment="1">
      <alignment horizontal="center" vertical="center" wrapText="1" shrinkToFit="1"/>
    </xf>
    <xf numFmtId="49" fontId="64" fillId="0" borderId="62" xfId="14" applyNumberFormat="1" applyFont="1" applyFill="1" applyBorder="1" applyAlignment="1">
      <alignment horizontal="center" vertical="center" shrinkToFit="1"/>
    </xf>
    <xf numFmtId="180" fontId="56" fillId="0" borderId="18" xfId="14" applyNumberFormat="1" applyFont="1" applyFill="1" applyBorder="1" applyAlignment="1">
      <alignment horizontal="center" vertical="center" shrinkToFit="1"/>
    </xf>
    <xf numFmtId="49" fontId="57" fillId="0" borderId="18" xfId="14" applyNumberFormat="1" applyFont="1" applyFill="1" applyBorder="1" applyAlignment="1">
      <alignment horizontal="center" vertical="center" shrinkToFit="1"/>
    </xf>
    <xf numFmtId="180" fontId="57" fillId="0" borderId="18" xfId="14" applyNumberFormat="1" applyFont="1" applyFill="1" applyBorder="1" applyAlignment="1">
      <alignment horizontal="right" vertical="center" wrapText="1" shrinkToFit="1"/>
    </xf>
    <xf numFmtId="49" fontId="40" fillId="0" borderId="52" xfId="0" applyNumberFormat="1" applyFont="1" applyFill="1" applyBorder="1" applyAlignment="1">
      <alignment horizontal="center" wrapText="1" shrinkToFit="1"/>
    </xf>
    <xf numFmtId="49" fontId="40" fillId="0" borderId="19" xfId="0" applyNumberFormat="1" applyFont="1" applyFill="1" applyBorder="1" applyAlignment="1">
      <alignment horizontal="center" wrapText="1" shrinkToFit="1"/>
    </xf>
    <xf numFmtId="49" fontId="57" fillId="0" borderId="18" xfId="14" applyNumberFormat="1" applyFont="1" applyFill="1" applyBorder="1" applyAlignment="1" applyProtection="1">
      <alignment horizontal="center" vertical="center" shrinkToFit="1"/>
    </xf>
    <xf numFmtId="49" fontId="28" fillId="0" borderId="52" xfId="14" applyNumberFormat="1" applyFont="1" applyFill="1" applyBorder="1" applyAlignment="1" applyProtection="1">
      <alignment horizontal="center" vertical="center" shrinkToFit="1"/>
    </xf>
    <xf numFmtId="49" fontId="28" fillId="0" borderId="19" xfId="14" applyNumberFormat="1" applyFont="1" applyFill="1" applyBorder="1" applyAlignment="1" applyProtection="1">
      <alignment horizontal="center" vertical="center" shrinkToFit="1"/>
    </xf>
    <xf numFmtId="49" fontId="28" fillId="0" borderId="20" xfId="14" applyNumberFormat="1" applyFont="1" applyFill="1" applyBorder="1" applyAlignment="1" applyProtection="1">
      <alignment horizontal="center" vertical="center" shrinkToFit="1"/>
    </xf>
    <xf numFmtId="49" fontId="28" fillId="0" borderId="32" xfId="14" applyNumberFormat="1" applyFont="1" applyFill="1" applyBorder="1" applyAlignment="1" applyProtection="1">
      <alignment horizontal="center" vertical="center" shrinkToFit="1"/>
    </xf>
    <xf numFmtId="49" fontId="28" fillId="0" borderId="21" xfId="14" applyNumberFormat="1" applyFont="1" applyFill="1" applyBorder="1" applyAlignment="1" applyProtection="1">
      <alignment horizontal="center" vertical="center" shrinkToFit="1"/>
    </xf>
    <xf numFmtId="180" fontId="56" fillId="0" borderId="20" xfId="14" applyNumberFormat="1" applyFont="1" applyFill="1" applyBorder="1" applyAlignment="1">
      <alignment horizontal="center" vertical="center" shrinkToFit="1"/>
    </xf>
    <xf numFmtId="180" fontId="56" fillId="0" borderId="32" xfId="14" applyNumberFormat="1" applyFont="1" applyFill="1" applyBorder="1" applyAlignment="1">
      <alignment horizontal="center" vertical="center" shrinkToFit="1"/>
    </xf>
    <xf numFmtId="180" fontId="56" fillId="0" borderId="21" xfId="14" applyNumberFormat="1" applyFont="1" applyFill="1" applyBorder="1" applyAlignment="1">
      <alignment horizontal="center" vertical="center" shrinkToFit="1"/>
    </xf>
    <xf numFmtId="180" fontId="56" fillId="0" borderId="20" xfId="14" applyNumberFormat="1" applyFont="1" applyFill="1" applyBorder="1" applyAlignment="1">
      <alignment horizontal="right" vertical="center" shrinkToFit="1"/>
    </xf>
    <xf numFmtId="180" fontId="56" fillId="0" borderId="32" xfId="14" applyNumberFormat="1" applyFont="1" applyFill="1" applyBorder="1" applyAlignment="1">
      <alignment horizontal="right" vertical="center" shrinkToFit="1"/>
    </xf>
    <xf numFmtId="49" fontId="40" fillId="0" borderId="32" xfId="0" applyNumberFormat="1" applyFont="1" applyFill="1" applyBorder="1" applyAlignment="1">
      <alignment horizontal="center" wrapText="1" shrinkToFit="1"/>
    </xf>
    <xf numFmtId="49" fontId="40" fillId="0" borderId="21" xfId="0" applyNumberFormat="1" applyFont="1" applyFill="1" applyBorder="1" applyAlignment="1">
      <alignment horizontal="center" wrapText="1" shrinkToFit="1"/>
    </xf>
    <xf numFmtId="49" fontId="28" fillId="0" borderId="64" xfId="14" applyNumberFormat="1" applyFont="1" applyFill="1" applyBorder="1" applyAlignment="1">
      <alignment horizontal="center" vertical="center" shrinkToFit="1"/>
    </xf>
    <xf numFmtId="49" fontId="28" fillId="0" borderId="22" xfId="14" applyNumberFormat="1" applyFont="1" applyFill="1" applyBorder="1" applyAlignment="1">
      <alignment horizontal="center" vertical="center" shrinkToFit="1"/>
    </xf>
    <xf numFmtId="49" fontId="28" fillId="0" borderId="9" xfId="14" applyNumberFormat="1" applyFont="1" applyFill="1" applyBorder="1" applyAlignment="1">
      <alignment horizontal="center" vertical="center" shrinkToFit="1"/>
    </xf>
    <xf numFmtId="180" fontId="59" fillId="0" borderId="18" xfId="14" applyNumberFormat="1" applyFont="1" applyFill="1" applyBorder="1" applyAlignment="1">
      <alignment horizontal="center" vertical="center" wrapText="1" shrinkToFit="1"/>
    </xf>
    <xf numFmtId="0" fontId="0" fillId="0" borderId="52" xfId="0" applyBorder="1">
      <alignment vertical="center"/>
    </xf>
    <xf numFmtId="0" fontId="0" fillId="0" borderId="19" xfId="0" applyBorder="1">
      <alignment vertical="center"/>
    </xf>
    <xf numFmtId="180" fontId="28" fillId="0" borderId="18" xfId="14" applyNumberFormat="1" applyFont="1" applyFill="1" applyBorder="1" applyAlignment="1">
      <alignment horizontal="right" vertical="center" shrinkToFit="1"/>
    </xf>
    <xf numFmtId="180" fontId="28" fillId="0" borderId="52" xfId="14" applyNumberFormat="1" applyFont="1" applyFill="1" applyBorder="1" applyAlignment="1">
      <alignment horizontal="right" vertical="center" shrinkToFit="1"/>
    </xf>
    <xf numFmtId="49" fontId="65" fillId="0" borderId="62" xfId="14" applyNumberFormat="1" applyFont="1" applyFill="1" applyBorder="1" applyAlignment="1">
      <alignment horizontal="center" vertical="center" wrapText="1" shrinkToFit="1"/>
    </xf>
    <xf numFmtId="49" fontId="33" fillId="0" borderId="26" xfId="14" applyNumberFormat="1" applyFont="1" applyFill="1" applyBorder="1" applyAlignment="1">
      <alignment horizontal="center" vertical="center" shrinkToFit="1"/>
    </xf>
    <xf numFmtId="49" fontId="33" fillId="0" borderId="63" xfId="14" applyNumberFormat="1" applyFont="1" applyFill="1" applyBorder="1" applyAlignment="1">
      <alignment horizontal="center" vertical="center" shrinkToFit="1"/>
    </xf>
    <xf numFmtId="49" fontId="33" fillId="0" borderId="64" xfId="14" applyNumberFormat="1" applyFont="1" applyFill="1" applyBorder="1" applyAlignment="1">
      <alignment horizontal="center" vertical="center" shrinkToFit="1"/>
    </xf>
    <xf numFmtId="49" fontId="33" fillId="0" borderId="22" xfId="14" applyNumberFormat="1" applyFont="1" applyFill="1" applyBorder="1" applyAlignment="1">
      <alignment horizontal="center" vertical="center" shrinkToFit="1"/>
    </xf>
    <xf numFmtId="49" fontId="33" fillId="0" borderId="9" xfId="14" applyNumberFormat="1" applyFont="1" applyFill="1" applyBorder="1" applyAlignment="1">
      <alignment horizontal="center" vertical="center" shrinkToFit="1"/>
    </xf>
    <xf numFmtId="49" fontId="25" fillId="0" borderId="29" xfId="14" applyNumberFormat="1" applyFont="1" applyFill="1" applyBorder="1" applyAlignment="1">
      <alignment horizontal="center" shrinkToFit="1"/>
    </xf>
    <xf numFmtId="180" fontId="28" fillId="0" borderId="20" xfId="14" applyNumberFormat="1" applyFont="1" applyFill="1" applyBorder="1" applyAlignment="1">
      <alignment horizontal="center" vertical="center" shrinkToFit="1"/>
    </xf>
    <xf numFmtId="180" fontId="28" fillId="0" borderId="32" xfId="14" applyNumberFormat="1" applyFont="1" applyFill="1" applyBorder="1" applyAlignment="1">
      <alignment horizontal="center" vertical="center" shrinkToFit="1"/>
    </xf>
    <xf numFmtId="180" fontId="28" fillId="0" borderId="21" xfId="14" applyNumberFormat="1" applyFont="1" applyFill="1" applyBorder="1" applyAlignment="1">
      <alignment horizontal="center" vertical="center" shrinkToFit="1"/>
    </xf>
    <xf numFmtId="49" fontId="31" fillId="0" borderId="20" xfId="14" applyNumberFormat="1" applyFont="1" applyFill="1" applyBorder="1" applyAlignment="1">
      <alignment horizontal="right" vertical="center" shrinkToFit="1"/>
    </xf>
    <xf numFmtId="49" fontId="31" fillId="0" borderId="32" xfId="14" applyNumberFormat="1" applyFont="1" applyFill="1" applyBorder="1" applyAlignment="1">
      <alignment horizontal="right" vertical="center" shrinkToFit="1"/>
    </xf>
    <xf numFmtId="182" fontId="35" fillId="0" borderId="0" xfId="14" applyNumberFormat="1" applyFont="1" applyFill="1" applyBorder="1" applyAlignment="1">
      <alignment horizontal="center"/>
    </xf>
    <xf numFmtId="49" fontId="102" fillId="0" borderId="26" xfId="14" applyNumberFormat="1" applyFont="1" applyFill="1" applyBorder="1" applyAlignment="1">
      <alignment horizontal="center" wrapText="1"/>
    </xf>
    <xf numFmtId="49" fontId="62" fillId="0" borderId="0" xfId="14" applyNumberFormat="1" applyFont="1" applyFill="1" applyBorder="1" applyAlignment="1">
      <alignment horizontal="left" wrapText="1"/>
    </xf>
    <xf numFmtId="49" fontId="102" fillId="0" borderId="52" xfId="14" applyNumberFormat="1" applyFont="1" applyFill="1" applyBorder="1" applyAlignment="1">
      <alignment horizontal="center" wrapText="1"/>
    </xf>
    <xf numFmtId="49" fontId="35" fillId="0" borderId="0" xfId="14" applyNumberFormat="1" applyFont="1" applyFill="1" applyBorder="1" applyAlignment="1">
      <alignment horizontal="left" vertical="top" wrapText="1"/>
    </xf>
    <xf numFmtId="0" fontId="28" fillId="0" borderId="7" xfId="11" applyFont="1" applyFill="1" applyBorder="1" applyAlignment="1">
      <alignment horizontal="left" shrinkToFit="1"/>
    </xf>
    <xf numFmtId="0" fontId="28" fillId="0" borderId="0" xfId="11" applyFont="1" applyFill="1" applyBorder="1" applyAlignment="1">
      <alignment horizontal="left" shrinkToFit="1"/>
    </xf>
    <xf numFmtId="178" fontId="28" fillId="0" borderId="11" xfId="14" applyNumberFormat="1" applyFont="1" applyFill="1" applyBorder="1" applyAlignment="1">
      <alignment horizontal="center" shrinkToFit="1"/>
    </xf>
    <xf numFmtId="49" fontId="115" fillId="0" borderId="0" xfId="14" applyNumberFormat="1" applyFont="1" applyFill="1" applyBorder="1" applyAlignment="1">
      <alignment horizontal="center" vertical="center" wrapText="1"/>
    </xf>
    <xf numFmtId="49" fontId="35" fillId="0" borderId="0" xfId="14" applyNumberFormat="1" applyFont="1" applyFill="1" applyBorder="1" applyAlignment="1">
      <alignment horizontal="center" vertical="center" wrapText="1"/>
    </xf>
    <xf numFmtId="49" fontId="66" fillId="0" borderId="13" xfId="14" applyNumberFormat="1" applyFont="1" applyFill="1" applyBorder="1" applyAlignment="1">
      <alignment horizontal="left" vertical="center" wrapText="1"/>
    </xf>
    <xf numFmtId="49" fontId="25" fillId="0" borderId="13" xfId="14" applyNumberFormat="1" applyFont="1" applyFill="1" applyBorder="1" applyAlignment="1">
      <alignment horizontal="left" vertical="center"/>
    </xf>
    <xf numFmtId="49" fontId="40" fillId="0" borderId="0" xfId="14" applyNumberFormat="1" applyFont="1" applyFill="1" applyBorder="1" applyAlignment="1">
      <alignment horizontal="right" wrapText="1"/>
    </xf>
    <xf numFmtId="0" fontId="140" fillId="13" borderId="0" xfId="11" applyFont="1" applyFill="1" applyBorder="1" applyAlignment="1">
      <alignment horizontal="center" vertical="center" wrapText="1" shrinkToFit="1"/>
    </xf>
    <xf numFmtId="0" fontId="52" fillId="13" borderId="0" xfId="11" applyFont="1" applyFill="1" applyBorder="1" applyAlignment="1">
      <alignment horizontal="center" vertical="center" shrinkToFit="1"/>
    </xf>
    <xf numFmtId="49" fontId="28" fillId="0" borderId="57" xfId="14" applyNumberFormat="1" applyFont="1" applyFill="1" applyBorder="1" applyAlignment="1">
      <alignment horizontal="left" wrapText="1" shrinkToFit="1"/>
    </xf>
    <xf numFmtId="49" fontId="28" fillId="0" borderId="11" xfId="14" applyNumberFormat="1" applyFont="1" applyFill="1" applyBorder="1" applyAlignment="1">
      <alignment horizontal="left" wrapText="1" shrinkToFit="1"/>
    </xf>
    <xf numFmtId="49" fontId="35" fillId="0" borderId="8" xfId="14" applyNumberFormat="1" applyFont="1" applyFill="1" applyBorder="1" applyAlignment="1">
      <alignment horizontal="center" vertical="top" shrinkToFit="1"/>
    </xf>
    <xf numFmtId="49" fontId="35" fillId="0" borderId="22" xfId="14" applyNumberFormat="1" applyFont="1" applyFill="1" applyBorder="1" applyAlignment="1">
      <alignment horizontal="center" vertical="top" shrinkToFit="1"/>
    </xf>
    <xf numFmtId="49" fontId="36" fillId="0" borderId="0" xfId="14" applyNumberFormat="1" applyFont="1" applyFill="1" applyBorder="1" applyAlignment="1">
      <alignment horizontal="center" wrapText="1" shrinkToFit="1"/>
    </xf>
    <xf numFmtId="49" fontId="30" fillId="0" borderId="22" xfId="14" applyNumberFormat="1" applyFont="1" applyFill="1" applyBorder="1" applyAlignment="1">
      <alignment horizontal="center" vertical="top" wrapText="1" shrinkToFit="1"/>
    </xf>
    <xf numFmtId="178" fontId="28" fillId="0" borderId="59" xfId="14" applyNumberFormat="1" applyFont="1" applyFill="1" applyBorder="1" applyAlignment="1">
      <alignment horizontal="center" vertical="center" shrinkToFit="1"/>
    </xf>
    <xf numFmtId="178" fontId="28" fillId="0" borderId="11" xfId="14" applyNumberFormat="1" applyFont="1" applyFill="1" applyBorder="1" applyAlignment="1">
      <alignment horizontal="center" vertical="center" shrinkToFit="1"/>
    </xf>
    <xf numFmtId="178" fontId="28" fillId="0" borderId="60" xfId="14" applyNumberFormat="1" applyFont="1" applyFill="1" applyBorder="1" applyAlignment="1">
      <alignment horizontal="center" vertical="center" shrinkToFit="1"/>
    </xf>
    <xf numFmtId="178" fontId="28" fillId="0" borderId="69" xfId="14" applyNumberFormat="1" applyFont="1" applyFill="1" applyBorder="1" applyAlignment="1">
      <alignment horizontal="center" vertical="center" shrinkToFit="1"/>
    </xf>
    <xf numFmtId="178" fontId="28" fillId="0" borderId="22" xfId="14" applyNumberFormat="1" applyFont="1" applyFill="1" applyBorder="1" applyAlignment="1">
      <alignment horizontal="center" vertical="center" shrinkToFit="1"/>
    </xf>
    <xf numFmtId="178" fontId="28" fillId="0" borderId="9" xfId="14" applyNumberFormat="1" applyFont="1" applyFill="1" applyBorder="1" applyAlignment="1">
      <alignment horizontal="center" vertical="center" shrinkToFit="1"/>
    </xf>
    <xf numFmtId="178" fontId="28" fillId="0" borderId="59" xfId="14" applyNumberFormat="1" applyFont="1" applyFill="1" applyBorder="1" applyAlignment="1">
      <alignment horizontal="center" shrinkToFit="1"/>
    </xf>
    <xf numFmtId="178" fontId="28" fillId="0" borderId="64" xfId="14" applyNumberFormat="1" applyFont="1" applyFill="1" applyBorder="1" applyAlignment="1">
      <alignment horizontal="center" shrinkToFit="1"/>
    </xf>
    <xf numFmtId="178" fontId="28" fillId="0" borderId="22" xfId="14" applyNumberFormat="1" applyFont="1" applyFill="1" applyBorder="1" applyAlignment="1">
      <alignment horizontal="center" shrinkToFit="1"/>
    </xf>
    <xf numFmtId="178" fontId="28" fillId="0" borderId="0" xfId="14" applyNumberFormat="1" applyFont="1" applyFill="1" applyBorder="1" applyAlignment="1">
      <alignment horizontal="center" wrapText="1" shrinkToFit="1"/>
    </xf>
    <xf numFmtId="178" fontId="28" fillId="0" borderId="55" xfId="14" applyNumberFormat="1" applyFont="1" applyFill="1" applyBorder="1" applyAlignment="1">
      <alignment horizontal="center" shrinkToFit="1"/>
    </xf>
    <xf numFmtId="178" fontId="28" fillId="0" borderId="9" xfId="14" applyNumberFormat="1" applyFont="1" applyFill="1" applyBorder="1" applyAlignment="1">
      <alignment horizontal="center" shrinkToFit="1"/>
    </xf>
    <xf numFmtId="178" fontId="30" fillId="0" borderId="7" xfId="14" applyNumberFormat="1" applyFont="1" applyFill="1" applyBorder="1" applyAlignment="1">
      <alignment horizontal="center" wrapText="1" shrinkToFit="1"/>
    </xf>
    <xf numFmtId="178" fontId="30" fillId="0" borderId="0" xfId="14" applyNumberFormat="1" applyFont="1" applyFill="1" applyBorder="1" applyAlignment="1">
      <alignment horizontal="center" shrinkToFit="1"/>
    </xf>
    <xf numFmtId="178" fontId="36" fillId="0" borderId="8" xfId="14" applyNumberFormat="1" applyFont="1" applyFill="1" applyBorder="1" applyAlignment="1">
      <alignment horizontal="center" vertical="center" wrapText="1" shrinkToFit="1"/>
    </xf>
    <xf numFmtId="178" fontId="36" fillId="0" borderId="22" xfId="14" applyNumberFormat="1" applyFont="1" applyFill="1" applyBorder="1" applyAlignment="1">
      <alignment horizontal="center" vertical="center" shrinkToFit="1"/>
    </xf>
    <xf numFmtId="178" fontId="25" fillId="0" borderId="59" xfId="14" applyNumberFormat="1" applyFont="1" applyFill="1" applyBorder="1" applyAlignment="1">
      <alignment horizontal="center" vertical="center" shrinkToFit="1"/>
    </xf>
    <xf numFmtId="178" fontId="25" fillId="0" borderId="11" xfId="14" applyNumberFormat="1" applyFont="1" applyFill="1" applyBorder="1" applyAlignment="1">
      <alignment horizontal="center" vertical="center" shrinkToFit="1"/>
    </xf>
    <xf numFmtId="178" fontId="25" fillId="0" borderId="64" xfId="14" applyNumberFormat="1" applyFont="1" applyFill="1" applyBorder="1" applyAlignment="1">
      <alignment horizontal="center" vertical="center" shrinkToFit="1"/>
    </xf>
    <xf numFmtId="178" fontId="25" fillId="0" borderId="22" xfId="14" applyNumberFormat="1" applyFont="1" applyFill="1" applyBorder="1" applyAlignment="1">
      <alignment horizontal="center" vertical="center" shrinkToFit="1"/>
    </xf>
    <xf numFmtId="178" fontId="30" fillId="0" borderId="8" xfId="14" applyNumberFormat="1" applyFont="1" applyFill="1" applyBorder="1" applyAlignment="1">
      <alignment horizontal="center" shrinkToFit="1"/>
    </xf>
    <xf numFmtId="178" fontId="30" fillId="0" borderId="22" xfId="14" applyNumberFormat="1" applyFont="1" applyFill="1" applyBorder="1" applyAlignment="1">
      <alignment horizontal="center" shrinkToFit="1"/>
    </xf>
    <xf numFmtId="178" fontId="28" fillId="0" borderId="11" xfId="14" applyNumberFormat="1" applyFont="1" applyFill="1" applyBorder="1" applyAlignment="1">
      <alignment horizontal="center" wrapText="1" shrinkToFit="1"/>
    </xf>
    <xf numFmtId="178" fontId="28" fillId="0" borderId="60" xfId="14" applyNumberFormat="1" applyFont="1" applyFill="1" applyBorder="1" applyAlignment="1">
      <alignment horizontal="center" shrinkToFit="1"/>
    </xf>
    <xf numFmtId="0" fontId="60" fillId="0" borderId="59" xfId="14" applyNumberFormat="1" applyFont="1" applyFill="1" applyBorder="1" applyAlignment="1">
      <alignment horizontal="center" vertical="center" shrinkToFit="1"/>
    </xf>
    <xf numFmtId="0" fontId="60" fillId="0" borderId="11" xfId="14" applyNumberFormat="1" applyFont="1" applyFill="1" applyBorder="1" applyAlignment="1">
      <alignment horizontal="center" vertical="center" shrinkToFit="1"/>
    </xf>
    <xf numFmtId="0" fontId="60" fillId="0" borderId="60" xfId="14" applyNumberFormat="1" applyFont="1" applyFill="1" applyBorder="1" applyAlignment="1">
      <alignment horizontal="center" vertical="center" shrinkToFit="1"/>
    </xf>
    <xf numFmtId="0" fontId="60" fillId="0" borderId="64" xfId="14" applyNumberFormat="1" applyFont="1" applyFill="1" applyBorder="1" applyAlignment="1">
      <alignment horizontal="center" vertical="center" shrinkToFit="1"/>
    </xf>
    <xf numFmtId="0" fontId="60" fillId="0" borderId="22" xfId="14" applyNumberFormat="1" applyFont="1" applyFill="1" applyBorder="1" applyAlignment="1">
      <alignment horizontal="center" vertical="center" shrinkToFit="1"/>
    </xf>
    <xf numFmtId="0" fontId="60" fillId="0" borderId="9" xfId="14" applyNumberFormat="1" applyFont="1" applyFill="1" applyBorder="1" applyAlignment="1">
      <alignment horizontal="center" vertical="center" shrinkToFit="1"/>
    </xf>
    <xf numFmtId="49" fontId="46" fillId="0" borderId="8" xfId="14" applyNumberFormat="1" applyFont="1" applyFill="1" applyBorder="1" applyAlignment="1">
      <alignment horizontal="left" vertical="center" wrapText="1" shrinkToFit="1"/>
    </xf>
    <xf numFmtId="49" fontId="35" fillId="0" borderId="22" xfId="14" applyNumberFormat="1" applyFont="1" applyFill="1" applyBorder="1" applyAlignment="1">
      <alignment horizontal="left" vertical="center" shrinkToFit="1"/>
    </xf>
    <xf numFmtId="49" fontId="28" fillId="0" borderId="59" xfId="14" applyNumberFormat="1" applyFont="1" applyFill="1" applyBorder="1" applyAlignment="1">
      <alignment horizontal="center" vertical="center" shrinkToFit="1"/>
    </xf>
    <xf numFmtId="49" fontId="28" fillId="0" borderId="11" xfId="14" applyNumberFormat="1" applyFont="1" applyFill="1" applyBorder="1" applyAlignment="1">
      <alignment horizontal="center" vertical="center" shrinkToFit="1"/>
    </xf>
    <xf numFmtId="0" fontId="46" fillId="8" borderId="22" xfId="11" applyFont="1" applyFill="1" applyBorder="1" applyAlignment="1">
      <alignment horizontal="left" wrapText="1" shrinkToFit="1"/>
    </xf>
    <xf numFmtId="0" fontId="30" fillId="0" borderId="48" xfId="12" applyFont="1" applyFill="1" applyBorder="1" applyAlignment="1">
      <alignment horizontal="center" vertical="center" wrapText="1" shrinkToFit="1"/>
    </xf>
    <xf numFmtId="178" fontId="30" fillId="0" borderId="57" xfId="14" applyNumberFormat="1" applyFont="1" applyFill="1" applyBorder="1" applyAlignment="1">
      <alignment horizontal="center" vertical="center" wrapText="1" shrinkToFit="1"/>
    </xf>
    <xf numFmtId="178" fontId="30" fillId="0" borderId="11" xfId="14" applyNumberFormat="1" applyFont="1" applyFill="1" applyBorder="1" applyAlignment="1">
      <alignment horizontal="center" vertical="center" wrapText="1" shrinkToFit="1"/>
    </xf>
    <xf numFmtId="178" fontId="30" fillId="0" borderId="58" xfId="14" applyNumberFormat="1" applyFont="1" applyFill="1" applyBorder="1" applyAlignment="1">
      <alignment horizontal="center" vertical="center" wrapText="1" shrinkToFit="1"/>
    </xf>
    <xf numFmtId="178" fontId="30" fillId="0" borderId="8" xfId="14" applyNumberFormat="1" applyFont="1" applyFill="1" applyBorder="1" applyAlignment="1">
      <alignment horizontal="center" vertical="center" wrapText="1" shrinkToFit="1"/>
    </xf>
    <xf numFmtId="178" fontId="30" fillId="0" borderId="22" xfId="14" applyNumberFormat="1" applyFont="1" applyFill="1" applyBorder="1" applyAlignment="1">
      <alignment horizontal="center" vertical="center" wrapText="1" shrinkToFit="1"/>
    </xf>
    <xf numFmtId="178" fontId="30" fillId="0" borderId="10" xfId="14" applyNumberFormat="1" applyFont="1" applyFill="1" applyBorder="1" applyAlignment="1">
      <alignment horizontal="center" vertical="center" wrapText="1" shrinkToFit="1"/>
    </xf>
    <xf numFmtId="0" fontId="30" fillId="8" borderId="0" xfId="11" applyFont="1" applyFill="1" applyBorder="1" applyAlignment="1">
      <alignment horizontal="left" shrinkToFit="1"/>
    </xf>
    <xf numFmtId="0" fontId="30" fillId="8" borderId="53" xfId="11" applyFont="1" applyFill="1" applyBorder="1" applyAlignment="1">
      <alignment horizontal="center" wrapText="1" shrinkToFit="1"/>
    </xf>
    <xf numFmtId="0" fontId="30" fillId="8" borderId="29" xfId="11" applyFont="1" applyFill="1" applyBorder="1" applyAlignment="1">
      <alignment horizontal="center" wrapText="1" shrinkToFit="1"/>
    </xf>
    <xf numFmtId="0" fontId="30" fillId="8" borderId="70" xfId="11" applyFont="1" applyFill="1" applyBorder="1" applyAlignment="1">
      <alignment horizontal="center" wrapText="1" shrinkToFit="1"/>
    </xf>
    <xf numFmtId="178" fontId="25" fillId="0" borderId="60" xfId="14" applyNumberFormat="1" applyFont="1" applyFill="1" applyBorder="1" applyAlignment="1">
      <alignment horizontal="center" vertical="center" shrinkToFit="1"/>
    </xf>
    <xf numFmtId="178" fontId="25" fillId="0" borderId="9" xfId="14" applyNumberFormat="1" applyFont="1" applyFill="1" applyBorder="1" applyAlignment="1">
      <alignment horizontal="center" vertical="center" shrinkToFit="1"/>
    </xf>
    <xf numFmtId="0" fontId="35" fillId="12" borderId="53" xfId="11" applyFont="1" applyFill="1" applyBorder="1" applyAlignment="1">
      <alignment horizontal="center" vertical="center" wrapText="1" shrinkToFit="1"/>
    </xf>
    <xf numFmtId="0" fontId="35" fillId="12" borderId="29" xfId="11" applyFont="1" applyFill="1" applyBorder="1" applyAlignment="1">
      <alignment horizontal="center" vertical="center" wrapText="1" shrinkToFit="1"/>
    </xf>
    <xf numFmtId="0" fontId="35" fillId="12" borderId="54" xfId="11" applyFont="1" applyFill="1" applyBorder="1" applyAlignment="1">
      <alignment horizontal="center" vertical="center" wrapText="1" shrinkToFit="1"/>
    </xf>
    <xf numFmtId="180" fontId="35" fillId="8" borderId="53" xfId="11" applyNumberFormat="1" applyFont="1" applyFill="1" applyBorder="1" applyAlignment="1">
      <alignment horizontal="center" vertical="center" wrapText="1" shrinkToFit="1"/>
    </xf>
    <xf numFmtId="180" fontId="36" fillId="8" borderId="29" xfId="11" applyNumberFormat="1" applyFont="1" applyFill="1" applyBorder="1" applyAlignment="1">
      <alignment horizontal="center" vertical="center" wrapText="1" shrinkToFit="1"/>
    </xf>
    <xf numFmtId="0" fontId="30" fillId="7" borderId="77" xfId="11" applyFont="1" applyFill="1" applyBorder="1" applyAlignment="1">
      <alignment horizontal="center" shrinkToFit="1"/>
    </xf>
    <xf numFmtId="0" fontId="30" fillId="7" borderId="78" xfId="11" applyFont="1" applyFill="1" applyBorder="1" applyAlignment="1">
      <alignment horizontal="center" shrinkToFit="1"/>
    </xf>
    <xf numFmtId="0" fontId="30" fillId="7" borderId="78" xfId="11" applyFont="1" applyFill="1" applyBorder="1" applyAlignment="1">
      <alignment horizontal="center" wrapText="1" shrinkToFit="1"/>
    </xf>
    <xf numFmtId="0" fontId="30" fillId="7" borderId="79" xfId="11" applyFont="1" applyFill="1" applyBorder="1" applyAlignment="1">
      <alignment horizontal="center" shrinkToFit="1"/>
    </xf>
    <xf numFmtId="0" fontId="35" fillId="7" borderId="80" xfId="11" applyFont="1" applyFill="1" applyBorder="1" applyAlignment="1">
      <alignment horizontal="center" vertical="top" shrinkToFit="1"/>
    </xf>
    <xf numFmtId="0" fontId="35" fillId="7" borderId="81" xfId="11" applyFont="1" applyFill="1" applyBorder="1" applyAlignment="1">
      <alignment horizontal="center" vertical="top" shrinkToFit="1"/>
    </xf>
    <xf numFmtId="0" fontId="35" fillId="7" borderId="82" xfId="11" applyFont="1" applyFill="1" applyBorder="1" applyAlignment="1">
      <alignment horizontal="center" vertical="top" shrinkToFit="1"/>
    </xf>
    <xf numFmtId="0" fontId="35" fillId="7" borderId="64" xfId="11" applyFont="1" applyFill="1" applyBorder="1" applyAlignment="1">
      <alignment horizontal="center" vertical="top" shrinkToFit="1"/>
    </xf>
    <xf numFmtId="0" fontId="35" fillId="7" borderId="22" xfId="11" applyFont="1" applyFill="1" applyBorder="1" applyAlignment="1">
      <alignment horizontal="center" vertical="top" shrinkToFit="1"/>
    </xf>
    <xf numFmtId="0" fontId="35" fillId="7" borderId="10" xfId="11" applyFont="1" applyFill="1" applyBorder="1" applyAlignment="1">
      <alignment horizontal="center" vertical="top" shrinkToFit="1"/>
    </xf>
    <xf numFmtId="0" fontId="30" fillId="7" borderId="76" xfId="11" applyFont="1" applyFill="1" applyBorder="1" applyAlignment="1">
      <alignment horizontal="center" shrinkToFit="1"/>
    </xf>
    <xf numFmtId="0" fontId="36" fillId="0" borderId="83" xfId="11" applyFont="1" applyFill="1" applyBorder="1" applyAlignment="1">
      <alignment horizontal="center" vertical="center" shrinkToFit="1"/>
    </xf>
    <xf numFmtId="0" fontId="36" fillId="0" borderId="48" xfId="11" applyFont="1" applyFill="1" applyBorder="1" applyAlignment="1">
      <alignment horizontal="center" vertical="center" shrinkToFit="1"/>
    </xf>
    <xf numFmtId="14" fontId="36" fillId="0" borderId="50" xfId="11" applyNumberFormat="1" applyFont="1" applyFill="1" applyBorder="1" applyAlignment="1">
      <alignment horizontal="center" vertical="center" shrinkToFit="1"/>
    </xf>
    <xf numFmtId="0" fontId="36" fillId="0" borderId="29" xfId="11" applyFont="1" applyFill="1" applyBorder="1" applyAlignment="1">
      <alignment horizontal="center" vertical="center" shrinkToFit="1"/>
    </xf>
    <xf numFmtId="0" fontId="36" fillId="0" borderId="70" xfId="11" applyFont="1" applyFill="1" applyBorder="1" applyAlignment="1">
      <alignment horizontal="center" vertical="center" shrinkToFit="1"/>
    </xf>
    <xf numFmtId="0" fontId="36" fillId="0" borderId="48" xfId="11" applyFont="1" applyFill="1" applyBorder="1" applyAlignment="1">
      <alignment horizontal="center" vertical="center"/>
    </xf>
    <xf numFmtId="0" fontId="36" fillId="0" borderId="84" xfId="11" applyFont="1" applyFill="1" applyBorder="1" applyAlignment="1">
      <alignment horizontal="center" vertical="center"/>
    </xf>
    <xf numFmtId="0" fontId="36" fillId="0" borderId="50" xfId="11" applyFont="1" applyFill="1" applyBorder="1" applyAlignment="1">
      <alignment horizontal="center" vertical="center"/>
    </xf>
    <xf numFmtId="0" fontId="36" fillId="0" borderId="29" xfId="11" applyFont="1" applyFill="1" applyBorder="1" applyAlignment="1">
      <alignment horizontal="center" vertical="center"/>
    </xf>
    <xf numFmtId="0" fontId="36" fillId="0" borderId="70" xfId="11" applyFont="1" applyFill="1" applyBorder="1" applyAlignment="1">
      <alignment horizontal="center" vertical="center"/>
    </xf>
    <xf numFmtId="0" fontId="36" fillId="0" borderId="85" xfId="11" applyFont="1" applyFill="1" applyBorder="1" applyAlignment="1">
      <alignment horizontal="center" vertical="center" shrinkToFit="1"/>
    </xf>
    <xf numFmtId="0" fontId="36" fillId="0" borderId="86" xfId="11" applyFont="1" applyFill="1" applyBorder="1" applyAlignment="1">
      <alignment horizontal="center" vertical="center" shrinkToFit="1"/>
    </xf>
    <xf numFmtId="14" fontId="36" fillId="0" borderId="86" xfId="11" applyNumberFormat="1" applyFont="1" applyFill="1" applyBorder="1" applyAlignment="1">
      <alignment horizontal="center" vertical="center" shrinkToFit="1"/>
    </xf>
    <xf numFmtId="0" fontId="36" fillId="0" borderId="86" xfId="11" applyFont="1" applyFill="1" applyBorder="1" applyAlignment="1">
      <alignment horizontal="center" vertical="center"/>
    </xf>
    <xf numFmtId="0" fontId="36" fillId="0" borderId="87" xfId="11" applyFont="1" applyFill="1" applyBorder="1" applyAlignment="1">
      <alignment horizontal="center" vertical="center"/>
    </xf>
    <xf numFmtId="0" fontId="36" fillId="0" borderId="37" xfId="11" applyFont="1" applyFill="1" applyBorder="1" applyAlignment="1">
      <alignment horizontal="center" vertical="center"/>
    </xf>
    <xf numFmtId="0" fontId="36" fillId="0" borderId="35" xfId="11" applyFont="1" applyFill="1" applyBorder="1" applyAlignment="1">
      <alignment horizontal="center" vertical="center"/>
    </xf>
    <xf numFmtId="0" fontId="36" fillId="0" borderId="36" xfId="11" applyFont="1" applyFill="1" applyBorder="1" applyAlignment="1">
      <alignment horizontal="center" vertical="center"/>
    </xf>
    <xf numFmtId="49" fontId="36" fillId="0" borderId="0" xfId="14" applyNumberFormat="1" applyFont="1" applyFill="1" applyBorder="1" applyAlignment="1">
      <alignment horizontal="center" vertical="center" wrapText="1" shrinkToFit="1"/>
    </xf>
    <xf numFmtId="49" fontId="36" fillId="0" borderId="0" xfId="14" applyNumberFormat="1" applyFont="1" applyFill="1" applyBorder="1" applyAlignment="1">
      <alignment horizontal="center" vertical="center" shrinkToFit="1"/>
    </xf>
    <xf numFmtId="49" fontId="35" fillId="0" borderId="0" xfId="14" applyNumberFormat="1" applyFont="1" applyFill="1" applyBorder="1" applyAlignment="1">
      <alignment horizontal="left" vertical="top" shrinkToFit="1"/>
    </xf>
    <xf numFmtId="0" fontId="0" fillId="0" borderId="0" xfId="0" applyBorder="1">
      <alignment vertical="center"/>
    </xf>
    <xf numFmtId="0" fontId="25" fillId="0" borderId="120" xfId="14" applyNumberFormat="1" applyFont="1" applyFill="1" applyBorder="1" applyAlignment="1">
      <alignment horizontal="left" vertical="center" shrinkToFit="1"/>
    </xf>
    <xf numFmtId="0" fontId="25" fillId="0" borderId="121" xfId="14" applyNumberFormat="1" applyFont="1" applyFill="1" applyBorder="1" applyAlignment="1">
      <alignment horizontal="left" vertical="center" shrinkToFit="1"/>
    </xf>
    <xf numFmtId="49" fontId="46" fillId="0" borderId="105" xfId="14" applyNumberFormat="1" applyFont="1" applyFill="1" applyBorder="1" applyAlignment="1">
      <alignment horizontal="left" vertical="top" wrapText="1" shrinkToFit="1"/>
    </xf>
    <xf numFmtId="49" fontId="35" fillId="8" borderId="53" xfId="14" applyNumberFormat="1" applyFont="1" applyFill="1" applyBorder="1" applyAlignment="1">
      <alignment horizontal="center" vertical="center" wrapText="1" shrinkToFit="1"/>
    </xf>
    <xf numFmtId="49" fontId="35" fillId="8" borderId="29" xfId="14" applyNumberFormat="1" applyFont="1" applyFill="1" applyBorder="1" applyAlignment="1">
      <alignment horizontal="center" vertical="center" wrapText="1" shrinkToFit="1"/>
    </xf>
    <xf numFmtId="49" fontId="35" fillId="8" borderId="70" xfId="14" applyNumberFormat="1" applyFont="1" applyFill="1" applyBorder="1" applyAlignment="1">
      <alignment horizontal="center" vertical="center" wrapText="1" shrinkToFit="1"/>
    </xf>
    <xf numFmtId="178" fontId="30" fillId="0" borderId="50" xfId="14" applyNumberFormat="1" applyFont="1" applyFill="1" applyBorder="1" applyAlignment="1">
      <alignment horizontal="center" vertical="center" wrapText="1" shrinkToFit="1"/>
    </xf>
    <xf numFmtId="0" fontId="30" fillId="0" borderId="29" xfId="14" applyNumberFormat="1" applyFont="1" applyFill="1" applyBorder="1" applyAlignment="1">
      <alignment horizontal="center" vertical="center" wrapText="1" shrinkToFit="1"/>
    </xf>
    <xf numFmtId="49" fontId="35" fillId="0" borderId="53" xfId="14" applyNumberFormat="1" applyFont="1" applyFill="1" applyBorder="1" applyAlignment="1">
      <alignment horizontal="center" vertical="center" wrapText="1" shrinkToFit="1"/>
    </xf>
    <xf numFmtId="49" fontId="35" fillId="0" borderId="29" xfId="14" applyNumberFormat="1" applyFont="1" applyFill="1" applyBorder="1" applyAlignment="1">
      <alignment horizontal="center" vertical="center" wrapText="1" shrinkToFit="1"/>
    </xf>
    <xf numFmtId="49" fontId="35" fillId="0" borderId="70" xfId="14" applyNumberFormat="1" applyFont="1" applyFill="1" applyBorder="1" applyAlignment="1">
      <alignment horizontal="center" vertical="center" wrapText="1" shrinkToFit="1"/>
    </xf>
    <xf numFmtId="49" fontId="30" fillId="0" borderId="50" xfId="7" applyNumberFormat="1" applyFont="1" applyFill="1" applyBorder="1" applyAlignment="1" applyProtection="1">
      <alignment horizontal="center" vertical="center" shrinkToFit="1"/>
    </xf>
    <xf numFmtId="49" fontId="30" fillId="0" borderId="29" xfId="7" applyNumberFormat="1" applyFont="1" applyFill="1" applyBorder="1" applyAlignment="1" applyProtection="1">
      <alignment horizontal="center" vertical="center" shrinkToFit="1"/>
    </xf>
    <xf numFmtId="49" fontId="30" fillId="0" borderId="54" xfId="7" applyNumberFormat="1" applyFont="1" applyFill="1" applyBorder="1" applyAlignment="1" applyProtection="1">
      <alignment horizontal="center" vertical="center" shrinkToFit="1"/>
    </xf>
    <xf numFmtId="49" fontId="35" fillId="8" borderId="4" xfId="14" applyNumberFormat="1" applyFont="1" applyFill="1" applyBorder="1" applyAlignment="1">
      <alignment horizontal="center" vertical="center" wrapText="1" shrinkToFit="1"/>
    </xf>
    <xf numFmtId="0" fontId="30" fillId="0" borderId="50" xfId="14" applyNumberFormat="1" applyFont="1" applyFill="1" applyBorder="1" applyAlignment="1">
      <alignment horizontal="center" vertical="center" wrapText="1" shrinkToFit="1"/>
    </xf>
    <xf numFmtId="49" fontId="25" fillId="0" borderId="0" xfId="14" applyNumberFormat="1" applyFont="1" applyFill="1" applyBorder="1" applyAlignment="1">
      <alignment horizontal="center" wrapText="1" shrinkToFit="1"/>
    </xf>
    <xf numFmtId="49" fontId="36" fillId="0" borderId="0" xfId="14" applyNumberFormat="1" applyFont="1" applyFill="1" applyBorder="1" applyAlignment="1">
      <alignment horizontal="left" wrapText="1" shrinkToFit="1"/>
    </xf>
    <xf numFmtId="185" fontId="66" fillId="0" borderId="13" xfId="14" applyNumberFormat="1" applyFont="1" applyFill="1" applyBorder="1" applyAlignment="1">
      <alignment horizontal="center" vertical="center"/>
    </xf>
    <xf numFmtId="49" fontId="33" fillId="0" borderId="17" xfId="14" applyNumberFormat="1" applyFont="1" applyFill="1" applyBorder="1" applyAlignment="1">
      <alignment horizontal="center" vertical="center" shrinkToFit="1"/>
    </xf>
    <xf numFmtId="0" fontId="78" fillId="0" borderId="17" xfId="14" quotePrefix="1" applyNumberFormat="1" applyFont="1" applyFill="1" applyBorder="1" applyAlignment="1">
      <alignment horizontal="center" vertical="center" shrinkToFit="1"/>
    </xf>
    <xf numFmtId="0" fontId="33" fillId="0" borderId="33" xfId="14" applyNumberFormat="1" applyFont="1" applyFill="1" applyBorder="1" applyAlignment="1">
      <alignment horizontal="center" vertical="center" shrinkToFit="1"/>
    </xf>
    <xf numFmtId="0" fontId="35" fillId="0" borderId="0" xfId="16" applyFont="1" applyBorder="1" applyAlignment="1">
      <alignment horizontal="center" vertical="center"/>
    </xf>
    <xf numFmtId="0" fontId="35" fillId="8" borderId="8" xfId="11" applyFont="1" applyFill="1" applyBorder="1" applyAlignment="1">
      <alignment horizontal="center" vertical="center" wrapText="1" shrinkToFit="1"/>
    </xf>
    <xf numFmtId="0" fontId="35" fillId="8" borderId="22" xfId="11" applyFont="1" applyFill="1" applyBorder="1" applyAlignment="1">
      <alignment horizontal="center" vertical="center" shrinkToFit="1"/>
    </xf>
    <xf numFmtId="49" fontId="63" fillId="0" borderId="0" xfId="14" applyNumberFormat="1" applyFont="1" applyFill="1" applyBorder="1" applyAlignment="1">
      <alignment horizontal="left" wrapText="1" shrinkToFit="1"/>
    </xf>
    <xf numFmtId="49" fontId="60" fillId="0" borderId="0" xfId="14" applyNumberFormat="1" applyFont="1" applyFill="1" applyBorder="1" applyAlignment="1">
      <alignment horizontal="center" wrapText="1" shrinkToFit="1"/>
    </xf>
    <xf numFmtId="0" fontId="122" fillId="0" borderId="31" xfId="24" applyNumberFormat="1" applyFont="1" applyFill="1" applyBorder="1" applyAlignment="1">
      <alignment horizontal="center" vertical="center" wrapText="1" shrinkToFit="1"/>
    </xf>
    <xf numFmtId="0" fontId="116" fillId="0" borderId="48" xfId="24" applyNumberFormat="1" applyFont="1" applyFill="1" applyBorder="1" applyAlignment="1">
      <alignment horizontal="center" vertical="center" shrinkToFit="1"/>
    </xf>
    <xf numFmtId="178" fontId="107" fillId="0" borderId="48" xfId="24" applyNumberFormat="1" applyFont="1" applyFill="1" applyBorder="1" applyAlignment="1">
      <alignment horizontal="center" vertical="center" wrapText="1" shrinkToFit="1"/>
    </xf>
    <xf numFmtId="178" fontId="107" fillId="0" borderId="49" xfId="24" applyNumberFormat="1" applyFont="1" applyFill="1" applyBorder="1" applyAlignment="1">
      <alignment horizontal="center" vertical="center" wrapText="1" shrinkToFit="1"/>
    </xf>
    <xf numFmtId="49" fontId="87" fillId="0" borderId="53" xfId="14" applyNumberFormat="1" applyFont="1" applyFill="1" applyBorder="1" applyAlignment="1">
      <alignment horizontal="center" vertical="center" wrapText="1" shrinkToFit="1"/>
    </xf>
    <xf numFmtId="49" fontId="87" fillId="0" borderId="29" xfId="14" applyNumberFormat="1" applyFont="1" applyFill="1" applyBorder="1" applyAlignment="1">
      <alignment horizontal="center" vertical="center" wrapText="1" shrinkToFit="1"/>
    </xf>
    <xf numFmtId="178" fontId="118" fillId="0" borderId="53" xfId="24" applyNumberFormat="1" applyFont="1" applyFill="1" applyBorder="1" applyAlignment="1">
      <alignment horizontal="center" vertical="center" wrapText="1" shrinkToFit="1"/>
    </xf>
    <xf numFmtId="178" fontId="118" fillId="0" borderId="29" xfId="24" applyNumberFormat="1" applyFont="1" applyFill="1" applyBorder="1" applyAlignment="1">
      <alignment horizontal="center" vertical="center" wrapText="1" shrinkToFit="1"/>
    </xf>
    <xf numFmtId="49" fontId="43" fillId="0" borderId="0" xfId="14" applyNumberFormat="1" applyFont="1" applyFill="1" applyBorder="1" applyAlignment="1">
      <alignment horizontal="center" vertical="center" wrapText="1" shrinkToFit="1"/>
    </xf>
    <xf numFmtId="49" fontId="43" fillId="0" borderId="0" xfId="14" applyNumberFormat="1" applyFont="1" applyFill="1" applyBorder="1" applyAlignment="1">
      <alignment horizontal="center" vertical="center" shrinkToFit="1"/>
    </xf>
    <xf numFmtId="179" fontId="60" fillId="0" borderId="59" xfId="14" applyNumberFormat="1" applyFont="1" applyFill="1" applyBorder="1" applyAlignment="1">
      <alignment horizontal="center" vertical="center" wrapText="1" shrinkToFit="1"/>
    </xf>
    <xf numFmtId="179" fontId="60" fillId="0" borderId="11" xfId="14" applyNumberFormat="1" applyFont="1" applyFill="1" applyBorder="1" applyAlignment="1">
      <alignment horizontal="center" vertical="center" shrinkToFit="1"/>
    </xf>
    <xf numFmtId="179" fontId="60" fillId="0" borderId="60" xfId="14" applyNumberFormat="1" applyFont="1" applyFill="1" applyBorder="1" applyAlignment="1">
      <alignment horizontal="center" vertical="center" shrinkToFit="1"/>
    </xf>
    <xf numFmtId="179" fontId="60" fillId="0" borderId="64" xfId="14" applyNumberFormat="1" applyFont="1" applyFill="1" applyBorder="1" applyAlignment="1">
      <alignment horizontal="center" vertical="center" shrinkToFit="1"/>
    </xf>
    <xf numFmtId="179" fontId="60" fillId="0" borderId="22" xfId="14" applyNumberFormat="1" applyFont="1" applyFill="1" applyBorder="1" applyAlignment="1">
      <alignment horizontal="center" vertical="center" shrinkToFit="1"/>
    </xf>
    <xf numFmtId="179" fontId="60" fillId="0" borderId="9" xfId="14" applyNumberFormat="1" applyFont="1" applyFill="1" applyBorder="1" applyAlignment="1">
      <alignment horizontal="center" vertical="center" shrinkToFit="1"/>
    </xf>
    <xf numFmtId="49" fontId="28" fillId="0" borderId="60" xfId="14" applyNumberFormat="1" applyFont="1" applyFill="1" applyBorder="1" applyAlignment="1">
      <alignment horizontal="center" vertical="center" shrinkToFit="1"/>
    </xf>
    <xf numFmtId="0" fontId="27" fillId="0" borderId="0" xfId="14" applyFont="1" applyFill="1" applyBorder="1" applyAlignment="1">
      <alignment horizontal="center" vertical="center" wrapText="1"/>
    </xf>
    <xf numFmtId="0" fontId="26" fillId="0" borderId="0" xfId="14" applyFont="1" applyFill="1" applyBorder="1" applyAlignment="1">
      <alignment horizontal="left" wrapText="1"/>
    </xf>
    <xf numFmtId="178" fontId="30" fillId="0" borderId="8" xfId="14" applyNumberFormat="1" applyFont="1" applyFill="1" applyBorder="1" applyAlignment="1">
      <alignment horizontal="center" vertical="center" shrinkToFit="1"/>
    </xf>
    <xf numFmtId="178" fontId="30" fillId="0" borderId="22" xfId="14" applyNumberFormat="1" applyFont="1" applyFill="1" applyBorder="1" applyAlignment="1">
      <alignment horizontal="center" vertical="center" shrinkToFit="1"/>
    </xf>
    <xf numFmtId="49" fontId="30" fillId="0" borderId="22" xfId="14" applyNumberFormat="1" applyFont="1" applyFill="1" applyBorder="1" applyAlignment="1">
      <alignment horizontal="center" vertical="center" shrinkToFit="1"/>
    </xf>
    <xf numFmtId="178" fontId="28" fillId="0" borderId="64" xfId="14" applyNumberFormat="1" applyFont="1" applyFill="1" applyBorder="1" applyAlignment="1">
      <alignment horizontal="center" vertical="center" shrinkToFit="1"/>
    </xf>
    <xf numFmtId="179" fontId="60" fillId="0" borderId="57" xfId="14" applyNumberFormat="1" applyFont="1" applyFill="1" applyBorder="1" applyAlignment="1">
      <alignment horizontal="left" vertical="center" shrinkToFit="1"/>
    </xf>
    <xf numFmtId="179" fontId="60" fillId="0" borderId="11" xfId="14" applyNumberFormat="1" applyFont="1" applyFill="1" applyBorder="1" applyAlignment="1">
      <alignment horizontal="left" vertical="center" shrinkToFit="1"/>
    </xf>
    <xf numFmtId="49" fontId="28" fillId="0" borderId="11" xfId="14" applyNumberFormat="1" applyFont="1" applyFill="1" applyBorder="1" applyAlignment="1">
      <alignment horizontal="left" vertical="center" shrinkToFit="1"/>
    </xf>
    <xf numFmtId="49" fontId="33" fillId="0" borderId="57" xfId="14" applyNumberFormat="1" applyFont="1" applyFill="1" applyBorder="1" applyAlignment="1">
      <alignment horizontal="center" shrinkToFit="1"/>
    </xf>
    <xf numFmtId="49" fontId="33" fillId="0" borderId="11" xfId="14" applyNumberFormat="1" applyFont="1" applyFill="1" applyBorder="1" applyAlignment="1">
      <alignment horizontal="center" shrinkToFit="1"/>
    </xf>
    <xf numFmtId="49" fontId="28" fillId="0" borderId="57" xfId="14" applyNumberFormat="1" applyFont="1" applyFill="1" applyBorder="1" applyAlignment="1">
      <alignment horizontal="center" shrinkToFit="1"/>
    </xf>
    <xf numFmtId="49" fontId="28" fillId="0" borderId="11" xfId="14" applyNumberFormat="1" applyFont="1" applyFill="1" applyBorder="1" applyAlignment="1">
      <alignment horizontal="center" shrinkToFit="1"/>
    </xf>
    <xf numFmtId="176" fontId="122" fillId="0" borderId="31" xfId="24" applyNumberFormat="1" applyFont="1" applyFill="1" applyBorder="1" applyAlignment="1">
      <alignment horizontal="center" vertical="center" wrapText="1" shrinkToFit="1"/>
    </xf>
    <xf numFmtId="176" fontId="122" fillId="0" borderId="48" xfId="24" applyNumberFormat="1" applyFont="1" applyFill="1" applyBorder="1" applyAlignment="1">
      <alignment horizontal="center" vertical="center" wrapText="1" shrinkToFit="1"/>
    </xf>
    <xf numFmtId="0" fontId="123" fillId="0" borderId="48" xfId="24" applyNumberFormat="1" applyFont="1" applyFill="1" applyBorder="1" applyAlignment="1">
      <alignment horizontal="center" vertical="center" shrinkToFit="1"/>
    </xf>
    <xf numFmtId="0" fontId="123" fillId="0" borderId="49" xfId="24" applyNumberFormat="1" applyFont="1" applyFill="1" applyBorder="1" applyAlignment="1">
      <alignment horizontal="center" vertical="center" shrinkToFit="1"/>
    </xf>
    <xf numFmtId="49" fontId="25" fillId="0" borderId="0" xfId="14" applyNumberFormat="1" applyFont="1" applyFill="1" applyBorder="1" applyAlignment="1">
      <alignment horizontal="left" vertical="center" shrinkToFit="1"/>
    </xf>
    <xf numFmtId="49" fontId="28" fillId="0" borderId="65" xfId="14" applyNumberFormat="1" applyFont="1" applyFill="1" applyBorder="1" applyAlignment="1">
      <alignment horizontal="center" vertical="center" shrinkToFit="1"/>
    </xf>
    <xf numFmtId="49" fontId="28" fillId="0" borderId="24" xfId="14" applyNumberFormat="1" applyFont="1" applyFill="1" applyBorder="1" applyAlignment="1">
      <alignment horizontal="center" vertical="center" shrinkToFit="1"/>
    </xf>
    <xf numFmtId="49" fontId="28" fillId="0" borderId="66" xfId="14" applyNumberFormat="1" applyFont="1" applyFill="1" applyBorder="1" applyAlignment="1">
      <alignment horizontal="center" vertical="center" shrinkToFit="1"/>
    </xf>
    <xf numFmtId="180" fontId="28" fillId="0" borderId="18" xfId="14" applyNumberFormat="1" applyFont="1" applyFill="1" applyBorder="1" applyAlignment="1">
      <alignment horizontal="center" vertical="center" shrinkToFit="1"/>
    </xf>
    <xf numFmtId="180" fontId="28" fillId="0" borderId="52" xfId="14" applyNumberFormat="1" applyFont="1" applyFill="1" applyBorder="1" applyAlignment="1">
      <alignment horizontal="center" vertical="center" shrinkToFit="1"/>
    </xf>
    <xf numFmtId="180" fontId="28" fillId="0" borderId="19" xfId="14" applyNumberFormat="1" applyFont="1" applyFill="1" applyBorder="1" applyAlignment="1">
      <alignment horizontal="center" vertical="center" shrinkToFit="1"/>
    </xf>
    <xf numFmtId="49" fontId="33" fillId="0" borderId="18" xfId="14" applyNumberFormat="1" applyFont="1" applyFill="1" applyBorder="1" applyAlignment="1">
      <alignment horizontal="center" vertical="center" shrinkToFit="1"/>
    </xf>
    <xf numFmtId="49" fontId="33" fillId="0" borderId="52" xfId="14" applyNumberFormat="1" applyFont="1" applyFill="1" applyBorder="1" applyAlignment="1">
      <alignment horizontal="center" vertical="center" shrinkToFit="1"/>
    </xf>
    <xf numFmtId="49" fontId="33" fillId="0" borderId="19" xfId="14" applyNumberFormat="1" applyFont="1" applyFill="1" applyBorder="1" applyAlignment="1">
      <alignment horizontal="center" vertical="center" shrinkToFit="1"/>
    </xf>
    <xf numFmtId="49" fontId="33" fillId="0" borderId="62" xfId="14" applyNumberFormat="1" applyFont="1" applyFill="1" applyBorder="1" applyAlignment="1">
      <alignment horizontal="center" vertical="center" shrinkToFit="1"/>
    </xf>
    <xf numFmtId="49" fontId="33" fillId="0" borderId="20" xfId="14" applyNumberFormat="1" applyFont="1" applyFill="1" applyBorder="1" applyAlignment="1">
      <alignment horizontal="center" vertical="center" shrinkToFit="1"/>
    </xf>
    <xf numFmtId="49" fontId="33" fillId="0" borderId="32" xfId="14" applyNumberFormat="1" applyFont="1" applyFill="1" applyBorder="1" applyAlignment="1">
      <alignment horizontal="center" vertical="center" shrinkToFit="1"/>
    </xf>
    <xf numFmtId="49" fontId="33" fillId="0" borderId="21" xfId="14" applyNumberFormat="1" applyFont="1" applyFill="1" applyBorder="1" applyAlignment="1">
      <alignment horizontal="center" vertical="center" shrinkToFit="1"/>
    </xf>
    <xf numFmtId="49" fontId="26" fillId="0" borderId="0" xfId="14" applyNumberFormat="1" applyFont="1" applyFill="1" applyBorder="1" applyAlignment="1">
      <alignment wrapText="1" shrinkToFit="1"/>
    </xf>
    <xf numFmtId="49" fontId="36" fillId="0" borderId="0" xfId="14" applyNumberFormat="1" applyFont="1" applyFill="1" applyBorder="1" applyAlignment="1">
      <alignment shrinkToFit="1"/>
    </xf>
    <xf numFmtId="49" fontId="35" fillId="0" borderId="0" xfId="14" applyNumberFormat="1" applyFont="1" applyFill="1" applyBorder="1" applyAlignment="1">
      <alignment horizontal="center" vertical="top" shrinkToFit="1"/>
    </xf>
    <xf numFmtId="0" fontId="116" fillId="0" borderId="31" xfId="24" applyNumberFormat="1" applyFont="1" applyFill="1" applyBorder="1" applyAlignment="1" applyProtection="1">
      <alignment horizontal="center" vertical="center" wrapText="1" shrinkToFit="1"/>
      <protection locked="0"/>
    </xf>
    <xf numFmtId="0" fontId="116" fillId="0" borderId="48" xfId="24" applyNumberFormat="1" applyFont="1" applyFill="1" applyBorder="1" applyAlignment="1" applyProtection="1">
      <alignment horizontal="center" vertical="center" shrinkToFit="1"/>
      <protection locked="0"/>
    </xf>
    <xf numFmtId="176" fontId="122" fillId="0" borderId="49" xfId="24" applyNumberFormat="1" applyFont="1" applyFill="1" applyBorder="1" applyAlignment="1">
      <alignment horizontal="center" vertical="center" wrapText="1" shrinkToFit="1"/>
    </xf>
    <xf numFmtId="0" fontId="39" fillId="0" borderId="0" xfId="0" applyFont="1" applyFill="1" applyBorder="1" applyAlignment="1">
      <alignment horizontal="left"/>
    </xf>
    <xf numFmtId="0" fontId="39" fillId="0" borderId="26" xfId="0" applyFont="1" applyFill="1" applyBorder="1" applyAlignment="1">
      <alignment horizontal="center"/>
    </xf>
    <xf numFmtId="0" fontId="47" fillId="0" borderId="13" xfId="0" applyFont="1" applyFill="1" applyBorder="1" applyAlignment="1">
      <alignment horizontal="left" vertical="center"/>
    </xf>
    <xf numFmtId="49" fontId="44" fillId="0" borderId="0" xfId="14" applyNumberFormat="1" applyFont="1" applyFill="1" applyBorder="1" applyAlignment="1">
      <alignment horizontal="left" vertical="center" shrinkToFit="1"/>
    </xf>
    <xf numFmtId="49" fontId="33" fillId="0" borderId="11" xfId="14" applyNumberFormat="1" applyFont="1" applyFill="1" applyBorder="1" applyAlignment="1">
      <alignment horizontal="left" wrapText="1"/>
    </xf>
    <xf numFmtId="49" fontId="30" fillId="0" borderId="11" xfId="14" applyNumberFormat="1" applyFont="1" applyFill="1" applyBorder="1" applyAlignment="1">
      <alignment horizontal="center" wrapText="1"/>
    </xf>
    <xf numFmtId="49" fontId="33" fillId="0" borderId="67" xfId="14" applyNumberFormat="1" applyFont="1" applyFill="1" applyBorder="1" applyAlignment="1">
      <alignment horizontal="center" wrapText="1"/>
    </xf>
    <xf numFmtId="49" fontId="36" fillId="0" borderId="11" xfId="14" applyNumberFormat="1" applyFont="1" applyFill="1" applyBorder="1" applyAlignment="1">
      <alignment horizontal="left" wrapText="1"/>
    </xf>
    <xf numFmtId="49" fontId="40" fillId="0" borderId="22" xfId="14" applyNumberFormat="1" applyFont="1" applyFill="1" applyBorder="1" applyAlignment="1">
      <alignment horizontal="center" vertical="top" wrapText="1"/>
    </xf>
    <xf numFmtId="49" fontId="40" fillId="0" borderId="22" xfId="14" applyNumberFormat="1" applyFont="1" applyFill="1" applyBorder="1" applyAlignment="1">
      <alignment horizontal="center" vertical="top" shrinkToFit="1"/>
    </xf>
    <xf numFmtId="49" fontId="28" fillId="0" borderId="23" xfId="14" applyNumberFormat="1" applyFont="1" applyFill="1" applyBorder="1" applyAlignment="1">
      <alignment horizontal="center" vertical="center" wrapText="1"/>
    </xf>
    <xf numFmtId="49" fontId="28" fillId="0" borderId="23" xfId="14" applyNumberFormat="1" applyFont="1" applyFill="1" applyBorder="1" applyAlignment="1">
      <alignment horizontal="center" vertical="center"/>
    </xf>
    <xf numFmtId="49" fontId="28" fillId="0" borderId="13" xfId="14" applyNumberFormat="1" applyFont="1" applyFill="1" applyBorder="1" applyAlignment="1">
      <alignment horizontal="center" vertical="center"/>
    </xf>
    <xf numFmtId="49" fontId="26" fillId="0" borderId="23" xfId="14" applyNumberFormat="1" applyFont="1" applyFill="1" applyBorder="1" applyAlignment="1">
      <alignment horizontal="center" wrapText="1" shrinkToFit="1"/>
    </xf>
    <xf numFmtId="49" fontId="36" fillId="0" borderId="23" xfId="14" applyNumberFormat="1" applyFont="1" applyFill="1" applyBorder="1" applyAlignment="1">
      <alignment horizontal="center" shrinkToFit="1"/>
    </xf>
    <xf numFmtId="49" fontId="25" fillId="0" borderId="13" xfId="14" applyNumberFormat="1" applyFont="1" applyFill="1" applyBorder="1" applyAlignment="1" applyProtection="1">
      <alignment horizontal="center" vertical="center" wrapText="1"/>
      <protection hidden="1"/>
    </xf>
    <xf numFmtId="49" fontId="33" fillId="0" borderId="68" xfId="14" applyNumberFormat="1" applyFont="1" applyFill="1" applyBorder="1" applyAlignment="1">
      <alignment horizontal="center" shrinkToFit="1"/>
    </xf>
    <xf numFmtId="49" fontId="35" fillId="0" borderId="0" xfId="14" applyNumberFormat="1" applyFont="1" applyFill="1" applyBorder="1" applyAlignment="1">
      <alignment horizontal="center" wrapText="1"/>
    </xf>
    <xf numFmtId="49" fontId="25" fillId="0" borderId="13" xfId="14" applyNumberFormat="1" applyFont="1" applyFill="1" applyBorder="1" applyAlignment="1">
      <alignment horizontal="center" vertical="center"/>
    </xf>
    <xf numFmtId="49" fontId="28" fillId="0" borderId="0" xfId="14" applyNumberFormat="1" applyFont="1" applyFill="1" applyBorder="1" applyAlignment="1">
      <alignment horizontal="center" wrapText="1" shrinkToFit="1"/>
    </xf>
    <xf numFmtId="178" fontId="25" fillId="0" borderId="13" xfId="14" applyNumberFormat="1" applyFont="1" applyFill="1" applyBorder="1" applyAlignment="1">
      <alignment horizontal="left" vertical="center"/>
    </xf>
    <xf numFmtId="0" fontId="44" fillId="0" borderId="0" xfId="14" applyNumberFormat="1" applyFont="1" applyFill="1" applyBorder="1" applyAlignment="1">
      <alignment horizontal="left" vertical="center" shrinkToFit="1"/>
    </xf>
    <xf numFmtId="49" fontId="36" fillId="0" borderId="0" xfId="14" applyNumberFormat="1" applyFont="1" applyFill="1" applyBorder="1" applyAlignment="1">
      <alignment horizontal="center" shrinkToFit="1"/>
    </xf>
    <xf numFmtId="185" fontId="66" fillId="0" borderId="14" xfId="14" applyNumberFormat="1" applyFont="1" applyFill="1" applyBorder="1" applyAlignment="1">
      <alignment horizontal="center" shrinkToFit="1"/>
    </xf>
    <xf numFmtId="185" fontId="30" fillId="0" borderId="0" xfId="14" applyNumberFormat="1" applyFont="1" applyFill="1" applyBorder="1" applyAlignment="1">
      <alignment horizontal="center" wrapText="1" shrinkToFit="1"/>
    </xf>
    <xf numFmtId="185" fontId="30" fillId="0" borderId="13" xfId="14" applyNumberFormat="1" applyFont="1" applyFill="1" applyBorder="1" applyAlignment="1">
      <alignment horizontal="center" wrapText="1"/>
    </xf>
    <xf numFmtId="49" fontId="27" fillId="0" borderId="0" xfId="14" applyNumberFormat="1" applyFont="1" applyFill="1" applyBorder="1" applyAlignment="1">
      <alignment horizontal="center" vertical="center" wrapText="1" shrinkToFit="1"/>
    </xf>
    <xf numFmtId="49" fontId="28" fillId="0" borderId="0" xfId="14" applyNumberFormat="1" applyFont="1" applyFill="1" applyBorder="1" applyAlignment="1">
      <alignment horizontal="left" vertical="center" shrinkToFit="1"/>
    </xf>
    <xf numFmtId="49" fontId="46" fillId="0" borderId="0" xfId="14" applyNumberFormat="1" applyFont="1" applyFill="1" applyBorder="1" applyAlignment="1">
      <alignment horizontal="center" vertical="center" shrinkToFit="1"/>
    </xf>
    <xf numFmtId="0" fontId="129" fillId="0" borderId="13" xfId="0" applyFont="1" applyFill="1" applyBorder="1" applyAlignment="1">
      <alignment horizontal="center" vertical="center"/>
    </xf>
    <xf numFmtId="0" fontId="47" fillId="0" borderId="13" xfId="0" applyFont="1" applyFill="1" applyBorder="1" applyAlignment="1">
      <alignment horizontal="center" vertical="center"/>
    </xf>
    <xf numFmtId="49" fontId="36" fillId="0" borderId="23" xfId="14" applyNumberFormat="1" applyFont="1" applyFill="1" applyBorder="1" applyAlignment="1">
      <alignment horizontal="center"/>
    </xf>
    <xf numFmtId="49" fontId="46" fillId="0" borderId="0" xfId="14" applyNumberFormat="1" applyFont="1" applyFill="1" applyBorder="1" applyAlignment="1">
      <alignment horizontal="center"/>
    </xf>
    <xf numFmtId="0" fontId="95" fillId="0" borderId="28" xfId="19" applyFont="1" applyBorder="1" applyAlignment="1">
      <alignment horizontal="center" vertical="center" wrapText="1"/>
    </xf>
    <xf numFmtId="0" fontId="95" fillId="0" borderId="30" xfId="19" applyFont="1" applyBorder="1" applyAlignment="1">
      <alignment horizontal="center" vertical="center"/>
    </xf>
    <xf numFmtId="0" fontId="95" fillId="0" borderId="57" xfId="0" applyFont="1" applyBorder="1" applyAlignment="1">
      <alignment horizontal="center" vertical="center"/>
    </xf>
    <xf numFmtId="0" fontId="95" fillId="0" borderId="60" xfId="0" applyFont="1" applyBorder="1" applyAlignment="1">
      <alignment horizontal="center" vertical="center"/>
    </xf>
    <xf numFmtId="0" fontId="95" fillId="0" borderId="104" xfId="0" applyFont="1" applyBorder="1" applyAlignment="1">
      <alignment horizontal="center" vertical="center"/>
    </xf>
    <xf numFmtId="0" fontId="95" fillId="0" borderId="128" xfId="0" applyFont="1" applyBorder="1" applyAlignment="1">
      <alignment horizontal="center" vertical="center"/>
    </xf>
    <xf numFmtId="0" fontId="95" fillId="14" borderId="53" xfId="0" applyFont="1" applyFill="1" applyBorder="1" applyAlignment="1">
      <alignment horizontal="center" vertical="center"/>
    </xf>
    <xf numFmtId="0" fontId="95" fillId="14" borderId="29" xfId="0" applyFont="1" applyFill="1" applyBorder="1" applyAlignment="1">
      <alignment horizontal="center" vertical="center"/>
    </xf>
    <xf numFmtId="0" fontId="95" fillId="14" borderId="54" xfId="0" applyFont="1" applyFill="1" applyBorder="1" applyAlignment="1">
      <alignment horizontal="center" vertical="center"/>
    </xf>
    <xf numFmtId="0" fontId="95" fillId="0" borderId="4" xfId="0" applyFont="1" applyBorder="1" applyAlignment="1">
      <alignment horizontal="center" vertical="center" shrinkToFit="1"/>
    </xf>
    <xf numFmtId="0" fontId="95" fillId="0" borderId="51" xfId="0" applyFont="1" applyBorder="1" applyAlignment="1">
      <alignment horizontal="center" vertical="center" shrinkToFit="1"/>
    </xf>
    <xf numFmtId="0" fontId="95" fillId="14" borderId="34" xfId="0" applyFont="1" applyFill="1" applyBorder="1" applyAlignment="1">
      <alignment horizontal="center" vertical="center"/>
    </xf>
    <xf numFmtId="0" fontId="95" fillId="14" borderId="35" xfId="0" applyFont="1" applyFill="1" applyBorder="1" applyAlignment="1">
      <alignment horizontal="center" vertical="center"/>
    </xf>
    <xf numFmtId="0" fontId="95" fillId="14" borderId="103" xfId="0" applyFont="1" applyFill="1" applyBorder="1" applyAlignment="1">
      <alignment horizontal="center" vertical="center"/>
    </xf>
    <xf numFmtId="0" fontId="95" fillId="14" borderId="6" xfId="0" applyFont="1" applyFill="1" applyBorder="1" applyAlignment="1">
      <alignment horizontal="center" vertical="center" wrapText="1"/>
    </xf>
    <xf numFmtId="0" fontId="95" fillId="14" borderId="88" xfId="0" applyFont="1" applyFill="1" applyBorder="1" applyAlignment="1">
      <alignment horizontal="center" vertical="center" wrapText="1"/>
    </xf>
    <xf numFmtId="0" fontId="95" fillId="0" borderId="28" xfId="0" applyFont="1" applyBorder="1" applyAlignment="1">
      <alignment horizontal="center" vertical="center"/>
    </xf>
    <xf numFmtId="0" fontId="95" fillId="0" borderId="7" xfId="0" applyFont="1" applyBorder="1" applyAlignment="1">
      <alignment horizontal="center" vertical="center"/>
    </xf>
    <xf numFmtId="0" fontId="95" fillId="0" borderId="55" xfId="0" applyFont="1" applyBorder="1" applyAlignment="1">
      <alignment horizontal="center" vertical="center"/>
    </xf>
    <xf numFmtId="0" fontId="95" fillId="0" borderId="8" xfId="0" applyFont="1" applyBorder="1" applyAlignment="1">
      <alignment horizontal="center" vertical="center"/>
    </xf>
    <xf numFmtId="0" fontId="95" fillId="0" borderId="9" xfId="0" applyFont="1" applyBorder="1" applyAlignment="1">
      <alignment horizontal="center" vertical="center"/>
    </xf>
    <xf numFmtId="0" fontId="95" fillId="0" borderId="4" xfId="0" applyFont="1" applyBorder="1" applyAlignment="1">
      <alignment horizontal="center" vertical="center"/>
    </xf>
    <xf numFmtId="0" fontId="95" fillId="0" borderId="51" xfId="0" applyFont="1" applyBorder="1" applyAlignment="1">
      <alignment horizontal="center" vertical="center"/>
    </xf>
    <xf numFmtId="0" fontId="95" fillId="0" borderId="53" xfId="0" applyFont="1" applyBorder="1" applyAlignment="1">
      <alignment horizontal="center" vertical="center"/>
    </xf>
    <xf numFmtId="0" fontId="95" fillId="0" borderId="29" xfId="0" applyFont="1" applyBorder="1" applyAlignment="1">
      <alignment horizontal="center" vertical="center"/>
    </xf>
    <xf numFmtId="0" fontId="95" fillId="0" borderId="54" xfId="0" applyFont="1" applyBorder="1" applyAlignment="1">
      <alignment horizontal="center" vertical="center"/>
    </xf>
    <xf numFmtId="0" fontId="82" fillId="14" borderId="53" xfId="0" applyFont="1" applyFill="1" applyBorder="1" applyAlignment="1">
      <alignment horizontal="center" vertical="center"/>
    </xf>
    <xf numFmtId="0" fontId="82" fillId="14" borderId="29" xfId="0" applyFont="1" applyFill="1" applyBorder="1" applyAlignment="1">
      <alignment horizontal="center" vertical="center"/>
    </xf>
    <xf numFmtId="0" fontId="82" fillId="14" borderId="54" xfId="0" applyFont="1" applyFill="1" applyBorder="1" applyAlignment="1">
      <alignment horizontal="center" vertical="center"/>
    </xf>
    <xf numFmtId="0" fontId="81" fillId="0" borderId="53" xfId="0" applyFont="1" applyBorder="1" applyAlignment="1">
      <alignment horizontal="center" vertical="center" wrapText="1" shrinkToFit="1"/>
    </xf>
    <xf numFmtId="0" fontId="81" fillId="0" borderId="29" xfId="0" applyFont="1" applyBorder="1" applyAlignment="1">
      <alignment horizontal="center" vertical="center" shrinkToFit="1"/>
    </xf>
    <xf numFmtId="0" fontId="81" fillId="0" borderId="101" xfId="0" applyFont="1" applyBorder="1" applyAlignment="1">
      <alignment horizontal="center" vertical="center" shrinkToFit="1"/>
    </xf>
    <xf numFmtId="0" fontId="97" fillId="0" borderId="4" xfId="0" applyFont="1" applyBorder="1" applyAlignment="1">
      <alignment horizontal="center" vertical="center"/>
    </xf>
    <xf numFmtId="0" fontId="97" fillId="0" borderId="51" xfId="0" applyFont="1" applyBorder="1" applyAlignment="1">
      <alignment horizontal="center" vertical="center"/>
    </xf>
    <xf numFmtId="0" fontId="95" fillId="0" borderId="53" xfId="0" applyFont="1" applyBorder="1" applyAlignment="1">
      <alignment horizontal="center" vertical="center" shrinkToFit="1"/>
    </xf>
    <xf numFmtId="0" fontId="95" fillId="0" borderId="29" xfId="0" applyFont="1" applyBorder="1" applyAlignment="1">
      <alignment horizontal="center" vertical="center" shrinkToFit="1"/>
    </xf>
    <xf numFmtId="0" fontId="95" fillId="0" borderId="54" xfId="0" applyFont="1" applyBorder="1" applyAlignment="1">
      <alignment horizontal="center" vertical="center" shrinkToFit="1"/>
    </xf>
    <xf numFmtId="0" fontId="97" fillId="0" borderId="4" xfId="0" applyFont="1" applyBorder="1" applyAlignment="1">
      <alignment horizontal="center" vertical="center" wrapText="1"/>
    </xf>
    <xf numFmtId="0" fontId="97" fillId="0" borderId="51" xfId="0" applyFont="1" applyBorder="1" applyAlignment="1">
      <alignment horizontal="center" vertical="center" wrapText="1"/>
    </xf>
    <xf numFmtId="0" fontId="97" fillId="0" borderId="53" xfId="0" applyFont="1" applyBorder="1" applyAlignment="1">
      <alignment horizontal="center" vertical="center" wrapText="1"/>
    </xf>
    <xf numFmtId="0" fontId="97" fillId="0" borderId="29" xfId="0" applyFont="1" applyBorder="1" applyAlignment="1">
      <alignment horizontal="center" vertical="center" wrapText="1"/>
    </xf>
    <xf numFmtId="0" fontId="97" fillId="0" borderId="101" xfId="0" applyFont="1" applyBorder="1" applyAlignment="1">
      <alignment horizontal="center" vertical="center" wrapText="1"/>
    </xf>
    <xf numFmtId="0" fontId="92" fillId="0" borderId="30" xfId="0" applyFont="1" applyBorder="1" applyAlignment="1">
      <alignment horizontal="center" vertical="center"/>
    </xf>
    <xf numFmtId="0" fontId="92" fillId="0" borderId="6" xfId="0" applyFont="1" applyBorder="1" applyAlignment="1">
      <alignment horizontal="center" vertical="center"/>
    </xf>
    <xf numFmtId="0" fontId="92" fillId="0" borderId="88" xfId="0" applyFont="1" applyBorder="1" applyAlignment="1">
      <alignment horizontal="center" vertical="center"/>
    </xf>
    <xf numFmtId="0" fontId="96" fillId="0" borderId="0" xfId="0" applyFont="1" applyAlignment="1">
      <alignment horizontal="center" vertical="center" wrapText="1"/>
    </xf>
    <xf numFmtId="0" fontId="81" fillId="14" borderId="0" xfId="0" applyFont="1" applyFill="1" applyAlignment="1">
      <alignment horizontal="center"/>
    </xf>
    <xf numFmtId="0" fontId="95" fillId="14" borderId="107" xfId="0" applyFont="1" applyFill="1" applyBorder="1" applyAlignment="1">
      <alignment horizontal="center" vertical="center" wrapText="1"/>
    </xf>
    <xf numFmtId="0" fontId="95" fillId="14" borderId="126" xfId="0" applyFont="1" applyFill="1" applyBorder="1" applyAlignment="1">
      <alignment horizontal="center" vertical="center" wrapText="1"/>
    </xf>
    <xf numFmtId="0" fontId="95" fillId="0" borderId="107" xfId="0" applyFont="1" applyBorder="1" applyAlignment="1">
      <alignment horizontal="center" vertical="center"/>
    </xf>
    <xf numFmtId="0" fontId="95" fillId="0" borderId="108" xfId="0" applyFont="1" applyBorder="1" applyAlignment="1">
      <alignment horizontal="center" vertical="center"/>
    </xf>
    <xf numFmtId="0" fontId="95" fillId="0" borderId="126" xfId="0" applyFont="1" applyBorder="1" applyAlignment="1">
      <alignment horizontal="center" vertical="center"/>
    </xf>
    <xf numFmtId="0" fontId="95" fillId="0" borderId="1" xfId="0" applyFont="1" applyBorder="1" applyAlignment="1">
      <alignment horizontal="center" vertical="center" wrapText="1"/>
    </xf>
    <xf numFmtId="0" fontId="95" fillId="0" borderId="47" xfId="0" applyFont="1" applyBorder="1" applyAlignment="1">
      <alignment horizontal="center" vertical="center" wrapText="1"/>
    </xf>
    <xf numFmtId="0" fontId="92" fillId="0" borderId="28" xfId="0" applyFont="1" applyBorder="1" applyAlignment="1">
      <alignment horizontal="center" vertical="center"/>
    </xf>
    <xf numFmtId="0" fontId="92" fillId="0" borderId="4" xfId="0" applyFont="1" applyBorder="1" applyAlignment="1">
      <alignment horizontal="center" vertical="center"/>
    </xf>
    <xf numFmtId="0" fontId="92" fillId="14" borderId="4" xfId="0" applyFont="1" applyFill="1" applyBorder="1" applyAlignment="1">
      <alignment horizontal="center" vertical="center"/>
    </xf>
    <xf numFmtId="0" fontId="92" fillId="0" borderId="4" xfId="0" applyFont="1" applyBorder="1" applyAlignment="1">
      <alignment horizontal="center" vertical="center" wrapText="1" shrinkToFit="1"/>
    </xf>
    <xf numFmtId="0" fontId="92" fillId="0" borderId="51" xfId="0" applyFont="1" applyBorder="1" applyAlignment="1">
      <alignment horizontal="center" vertical="center" wrapText="1" shrinkToFit="1"/>
    </xf>
    <xf numFmtId="0" fontId="87" fillId="0" borderId="4" xfId="0" applyFont="1" applyBorder="1" applyAlignment="1">
      <alignment horizontal="center" vertical="center" wrapText="1"/>
    </xf>
    <xf numFmtId="0" fontId="87" fillId="0" borderId="51" xfId="0" applyFont="1" applyBorder="1" applyAlignment="1">
      <alignment horizontal="center" vertical="center" wrapText="1"/>
    </xf>
    <xf numFmtId="0" fontId="92" fillId="0" borderId="51" xfId="0" applyFont="1" applyBorder="1" applyAlignment="1">
      <alignment horizontal="center" vertical="center"/>
    </xf>
    <xf numFmtId="0" fontId="92" fillId="14" borderId="4" xfId="0" applyFont="1" applyFill="1" applyBorder="1" applyAlignment="1">
      <alignment horizontal="center" vertical="center" wrapText="1" shrinkToFit="1"/>
    </xf>
    <xf numFmtId="0" fontId="92" fillId="0" borderId="4" xfId="0" applyFont="1" applyBorder="1" applyAlignment="1">
      <alignment horizontal="center" vertical="center" shrinkToFit="1"/>
    </xf>
    <xf numFmtId="0" fontId="93" fillId="0" borderId="4" xfId="0" applyFont="1" applyBorder="1" applyAlignment="1">
      <alignment horizontal="center" vertical="center" wrapText="1"/>
    </xf>
    <xf numFmtId="0" fontId="93" fillId="0" borderId="51" xfId="0" applyFont="1" applyBorder="1" applyAlignment="1">
      <alignment horizontal="center" vertical="center" wrapText="1"/>
    </xf>
    <xf numFmtId="0" fontId="92" fillId="0" borderId="51" xfId="0" applyFont="1" applyBorder="1" applyAlignment="1">
      <alignment horizontal="center" vertical="center" shrinkToFit="1"/>
    </xf>
    <xf numFmtId="0" fontId="92" fillId="0" borderId="4" xfId="0" applyFont="1" applyBorder="1" applyAlignment="1">
      <alignment horizontal="center" vertical="center" wrapText="1"/>
    </xf>
    <xf numFmtId="0" fontId="92" fillId="0" borderId="51" xfId="0" applyFont="1" applyBorder="1" applyAlignment="1">
      <alignment horizontal="center" vertical="center" wrapText="1"/>
    </xf>
    <xf numFmtId="0" fontId="85" fillId="0" borderId="0" xfId="0" applyFont="1" applyAlignment="1">
      <alignment horizontal="center" vertical="center" wrapText="1"/>
    </xf>
    <xf numFmtId="0" fontId="92" fillId="14" borderId="0" xfId="0" applyFont="1" applyFill="1" applyAlignment="1">
      <alignment horizontal="center"/>
    </xf>
    <xf numFmtId="0" fontId="92" fillId="14" borderId="1" xfId="0" applyFont="1" applyFill="1" applyBorder="1" applyAlignment="1">
      <alignment horizontal="center" vertical="center" wrapText="1"/>
    </xf>
    <xf numFmtId="0" fontId="92" fillId="0" borderId="1" xfId="0" applyFont="1" applyBorder="1" applyAlignment="1">
      <alignment horizontal="center" vertical="center" wrapText="1"/>
    </xf>
    <xf numFmtId="0" fontId="92" fillId="0" borderId="1" xfId="0" applyFont="1" applyBorder="1" applyAlignment="1">
      <alignment horizontal="left" vertical="center" wrapText="1"/>
    </xf>
    <xf numFmtId="0" fontId="92" fillId="0" borderId="47" xfId="0" applyFont="1" applyBorder="1" applyAlignment="1">
      <alignment horizontal="left" vertical="center" wrapText="1"/>
    </xf>
    <xf numFmtId="0" fontId="92" fillId="0" borderId="4" xfId="20" applyFont="1" applyBorder="1" applyAlignment="1">
      <alignment horizontal="left" vertical="center" wrapText="1"/>
    </xf>
    <xf numFmtId="0" fontId="87" fillId="0" borderId="4" xfId="20" applyFont="1" applyBorder="1" applyAlignment="1">
      <alignment vertical="center"/>
    </xf>
    <xf numFmtId="0" fontId="87" fillId="0" borderId="4" xfId="20" applyFont="1" applyBorder="1"/>
    <xf numFmtId="0" fontId="87" fillId="0" borderId="51" xfId="20" applyFont="1" applyBorder="1"/>
    <xf numFmtId="0" fontId="87" fillId="0" borderId="4" xfId="20" applyFont="1" applyBorder="1" applyAlignment="1">
      <alignment vertical="center" wrapText="1"/>
    </xf>
    <xf numFmtId="0" fontId="87" fillId="0" borderId="51" xfId="20" applyFont="1" applyBorder="1" applyAlignment="1">
      <alignment vertical="center"/>
    </xf>
    <xf numFmtId="0" fontId="87" fillId="0" borderId="28" xfId="20" applyFont="1" applyBorder="1" applyAlignment="1">
      <alignment horizontal="center" vertical="center" wrapText="1"/>
    </xf>
    <xf numFmtId="0" fontId="87" fillId="0" borderId="30" xfId="20" applyFont="1" applyBorder="1" applyAlignment="1">
      <alignment horizontal="center" vertical="center" wrapText="1"/>
    </xf>
    <xf numFmtId="0" fontId="87" fillId="0" borderId="4" xfId="20" applyFont="1" applyBorder="1" applyAlignment="1">
      <alignment horizontal="center" vertical="center"/>
    </xf>
    <xf numFmtId="0" fontId="87" fillId="0" borderId="6" xfId="20" applyFont="1" applyBorder="1" applyAlignment="1">
      <alignment horizontal="center" vertical="center"/>
    </xf>
    <xf numFmtId="0" fontId="87" fillId="0" borderId="51" xfId="20" applyFont="1" applyBorder="1" applyAlignment="1">
      <alignment horizontal="center" vertical="center"/>
    </xf>
    <xf numFmtId="0" fontId="87" fillId="0" borderId="88" xfId="20" applyFont="1" applyBorder="1" applyAlignment="1">
      <alignment horizontal="center" vertical="center"/>
    </xf>
    <xf numFmtId="0" fontId="87" fillId="0" borderId="4" xfId="20" applyFont="1" applyBorder="1" applyAlignment="1">
      <alignment horizontal="left" vertical="center" wrapText="1"/>
    </xf>
    <xf numFmtId="0" fontId="87" fillId="0" borderId="4" xfId="20" applyFont="1" applyBorder="1" applyAlignment="1">
      <alignment horizontal="left" wrapText="1"/>
    </xf>
    <xf numFmtId="0" fontId="87" fillId="0" borderId="51" xfId="20" applyFont="1" applyBorder="1" applyAlignment="1">
      <alignment horizontal="left" wrapText="1"/>
    </xf>
    <xf numFmtId="0" fontId="92" fillId="0" borderId="4" xfId="20" applyFont="1" applyBorder="1" applyAlignment="1">
      <alignment horizontal="left" vertical="center" wrapText="1" shrinkToFit="1"/>
    </xf>
    <xf numFmtId="0" fontId="87" fillId="0" borderId="4" xfId="20" applyFont="1" applyBorder="1" applyAlignment="1">
      <alignment vertical="center" wrapText="1" shrinkToFit="1"/>
    </xf>
    <xf numFmtId="0" fontId="87" fillId="0" borderId="4" xfId="20" applyFont="1" applyBorder="1" applyAlignment="1">
      <alignment wrapText="1" shrinkToFit="1"/>
    </xf>
    <xf numFmtId="0" fontId="87" fillId="0" borderId="51" xfId="20" applyFont="1" applyBorder="1" applyAlignment="1">
      <alignment wrapText="1" shrinkToFit="1"/>
    </xf>
    <xf numFmtId="0" fontId="92" fillId="16" borderId="4" xfId="20" applyFont="1" applyFill="1" applyBorder="1" applyAlignment="1">
      <alignment horizontal="left" vertical="center" wrapText="1"/>
    </xf>
    <xf numFmtId="0" fontId="87" fillId="16" borderId="4" xfId="20" applyFont="1" applyFill="1" applyBorder="1" applyAlignment="1">
      <alignment horizontal="left" vertical="center" wrapText="1"/>
    </xf>
    <xf numFmtId="0" fontId="87" fillId="16" borderId="51" xfId="20" applyFont="1" applyFill="1" applyBorder="1" applyAlignment="1">
      <alignment horizontal="left" vertical="center" wrapText="1"/>
    </xf>
    <xf numFmtId="0" fontId="87" fillId="0" borderId="4" xfId="20" applyFont="1" applyBorder="1" applyAlignment="1">
      <alignment horizontal="left"/>
    </xf>
    <xf numFmtId="0" fontId="87" fillId="0" borderId="51" xfId="20" applyFont="1" applyBorder="1" applyAlignment="1">
      <alignment horizontal="left"/>
    </xf>
    <xf numFmtId="0" fontId="87" fillId="0" borderId="4" xfId="20" applyFont="1" applyBorder="1" applyAlignment="1">
      <alignment horizontal="left" vertical="center" wrapText="1" shrinkToFit="1"/>
    </xf>
    <xf numFmtId="0" fontId="87" fillId="0" borderId="4" xfId="20" applyFont="1" applyBorder="1" applyAlignment="1">
      <alignment horizontal="left" wrapText="1" shrinkToFit="1"/>
    </xf>
    <xf numFmtId="0" fontId="87" fillId="0" borderId="51" xfId="20" applyFont="1" applyBorder="1" applyAlignment="1">
      <alignment horizontal="left" wrapText="1" shrinkToFit="1"/>
    </xf>
    <xf numFmtId="0" fontId="87" fillId="0" borderId="30" xfId="20" applyFont="1" applyBorder="1" applyAlignment="1">
      <alignment horizontal="center" wrapText="1"/>
    </xf>
    <xf numFmtId="0" fontId="87" fillId="0" borderId="6" xfId="20" applyFont="1" applyBorder="1" applyAlignment="1">
      <alignment horizontal="center" wrapText="1"/>
    </xf>
    <xf numFmtId="0" fontId="87" fillId="0" borderId="6" xfId="20" applyFont="1" applyBorder="1" applyAlignment="1">
      <alignment horizontal="center" vertical="center" wrapText="1"/>
    </xf>
    <xf numFmtId="0" fontId="87" fillId="0" borderId="88" xfId="20" applyFont="1" applyBorder="1" applyAlignment="1">
      <alignment horizontal="center" vertical="center" wrapText="1"/>
    </xf>
    <xf numFmtId="0" fontId="87" fillId="0" borderId="27" xfId="20" applyFont="1" applyBorder="1" applyAlignment="1">
      <alignment horizontal="center" vertical="center" wrapText="1"/>
    </xf>
    <xf numFmtId="0" fontId="87" fillId="0" borderId="28" xfId="20" applyFont="1" applyBorder="1"/>
    <xf numFmtId="0" fontId="87" fillId="0" borderId="1" xfId="20" applyFont="1" applyBorder="1" applyAlignment="1">
      <alignment horizontal="center" vertical="center" wrapText="1"/>
    </xf>
    <xf numFmtId="0" fontId="87" fillId="0" borderId="4" xfId="20" applyFont="1" applyBorder="1" applyAlignment="1">
      <alignment horizontal="center" vertical="center" wrapText="1"/>
    </xf>
    <xf numFmtId="0" fontId="87" fillId="0" borderId="4" xfId="20" applyFont="1" applyBorder="1" applyAlignment="1">
      <alignment wrapText="1"/>
    </xf>
    <xf numFmtId="0" fontId="87" fillId="0" borderId="1" xfId="20" applyFont="1" applyBorder="1" applyAlignment="1">
      <alignment horizontal="center"/>
    </xf>
    <xf numFmtId="0" fontId="87" fillId="0" borderId="47" xfId="20" applyFont="1" applyBorder="1" applyAlignment="1">
      <alignment horizontal="center"/>
    </xf>
    <xf numFmtId="0" fontId="87" fillId="0" borderId="4" xfId="20" applyFont="1" applyBorder="1" applyAlignment="1">
      <alignment horizontal="center"/>
    </xf>
    <xf numFmtId="0" fontId="87" fillId="0" borderId="51" xfId="20" applyFont="1" applyBorder="1" applyAlignment="1">
      <alignment horizontal="center"/>
    </xf>
    <xf numFmtId="0" fontId="85" fillId="0" borderId="0" xfId="20" applyFont="1" applyAlignment="1">
      <alignment horizontal="center" wrapText="1"/>
    </xf>
    <xf numFmtId="0" fontId="89" fillId="0" borderId="0" xfId="20" applyFont="1" applyAlignment="1">
      <alignment horizontal="left" wrapText="1"/>
    </xf>
    <xf numFmtId="0" fontId="87" fillId="0" borderId="1" xfId="20" applyFont="1" applyBorder="1" applyAlignment="1">
      <alignment horizontal="center" vertical="center"/>
    </xf>
    <xf numFmtId="0" fontId="87" fillId="0" borderId="47" xfId="20" applyFont="1" applyBorder="1" applyAlignment="1">
      <alignment horizontal="center" vertical="center" wrapText="1"/>
    </xf>
    <xf numFmtId="0" fontId="92" fillId="0" borderId="53" xfId="20" applyFont="1" applyBorder="1" applyAlignment="1">
      <alignment horizontal="left" vertical="center" wrapText="1"/>
    </xf>
    <xf numFmtId="0" fontId="92" fillId="0" borderId="54" xfId="20" applyFont="1" applyBorder="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56" fontId="5" fillId="0" borderId="0" xfId="0" applyNumberFormat="1" applyFont="1" applyAlignment="1">
      <alignment horizontal="left" vertical="center" wrapText="1"/>
    </xf>
    <xf numFmtId="0" fontId="7" fillId="0" borderId="0" xfId="0" applyFont="1" applyAlignment="1">
      <alignment horizontal="left" vertical="center"/>
    </xf>
    <xf numFmtId="0" fontId="5" fillId="0" borderId="89"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92" xfId="0" applyFont="1" applyBorder="1" applyAlignment="1">
      <alignment horizontal="center" vertical="center" wrapText="1"/>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wrapText="1"/>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left" vertical="center"/>
    </xf>
    <xf numFmtId="0" fontId="5" fillId="0" borderId="95" xfId="0" applyFont="1" applyBorder="1" applyAlignment="1">
      <alignment horizontal="left" vertical="center"/>
    </xf>
    <xf numFmtId="0" fontId="5" fillId="0" borderId="96" xfId="0" applyFont="1" applyBorder="1" applyAlignment="1">
      <alignment horizontal="left" vertical="center"/>
    </xf>
    <xf numFmtId="0" fontId="5" fillId="0" borderId="97" xfId="0" applyFont="1" applyBorder="1" applyAlignment="1">
      <alignment horizontal="center" vertical="center" wrapText="1"/>
    </xf>
    <xf numFmtId="0" fontId="5" fillId="0" borderId="95"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29" xfId="0" applyFont="1" applyBorder="1" applyAlignment="1">
      <alignment horizontal="center" vertical="center"/>
    </xf>
    <xf numFmtId="0" fontId="5" fillId="0" borderId="54" xfId="0" applyFont="1" applyBorder="1" applyAlignment="1">
      <alignment horizontal="center" vertical="center"/>
    </xf>
    <xf numFmtId="0" fontId="5" fillId="0" borderId="53" xfId="0" applyFont="1" applyBorder="1" applyAlignment="1">
      <alignment horizontal="left" vertical="center"/>
    </xf>
    <xf numFmtId="0" fontId="5" fillId="0" borderId="29" xfId="0" applyFont="1" applyBorder="1" applyAlignment="1">
      <alignment horizontal="left" vertical="center"/>
    </xf>
    <xf numFmtId="0" fontId="5" fillId="0" borderId="54" xfId="0" applyFont="1" applyBorder="1" applyAlignment="1">
      <alignment horizontal="left" vertical="center"/>
    </xf>
    <xf numFmtId="0" fontId="5" fillId="0" borderId="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35" xfId="0" applyFont="1" applyBorder="1" applyAlignment="1">
      <alignment horizontal="center" vertical="center"/>
    </xf>
    <xf numFmtId="0" fontId="5" fillId="0" borderId="103" xfId="0" applyFont="1" applyBorder="1" applyAlignment="1">
      <alignment horizontal="center"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0" borderId="103" xfId="0" applyFont="1" applyBorder="1" applyAlignment="1">
      <alignment horizontal="left" vertical="center"/>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110" xfId="0" applyFont="1" applyBorder="1" applyAlignment="1">
      <alignment horizontal="center" vertical="center"/>
    </xf>
    <xf numFmtId="0" fontId="5" fillId="0" borderId="40"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5" fillId="0" borderId="3" xfId="0" applyFont="1" applyBorder="1" applyAlignment="1">
      <alignment horizontal="center" vertical="center"/>
    </xf>
    <xf numFmtId="176" fontId="5" fillId="0" borderId="3" xfId="0" applyNumberFormat="1" applyFont="1" applyBorder="1" applyAlignment="1">
      <alignment horizontal="center" vertical="center"/>
    </xf>
    <xf numFmtId="176" fontId="5" fillId="0" borderId="115" xfId="0" applyNumberFormat="1" applyFont="1" applyBorder="1" applyAlignment="1">
      <alignment horizontal="center" vertical="center"/>
    </xf>
    <xf numFmtId="0" fontId="5" fillId="0" borderId="28" xfId="0" applyFont="1" applyBorder="1" applyAlignment="1">
      <alignment horizontal="center" vertical="center" wrapText="1"/>
    </xf>
    <xf numFmtId="0" fontId="5" fillId="0" borderId="4" xfId="0" applyFont="1" applyBorder="1" applyAlignment="1">
      <alignment horizontal="center" vertical="center" wrapText="1"/>
    </xf>
    <xf numFmtId="176" fontId="5" fillId="0" borderId="53" xfId="0" applyNumberFormat="1" applyFont="1" applyBorder="1" applyAlignment="1">
      <alignment horizontal="center" vertical="center"/>
    </xf>
    <xf numFmtId="176" fontId="5" fillId="0" borderId="54"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51" xfId="0" applyNumberFormat="1" applyFont="1" applyBorder="1" applyAlignment="1">
      <alignment horizontal="center" vertical="center"/>
    </xf>
    <xf numFmtId="0" fontId="5" fillId="0" borderId="116" xfId="0" applyFont="1" applyBorder="1" applyAlignment="1">
      <alignment horizontal="center" vertical="center"/>
    </xf>
    <xf numFmtId="176" fontId="5" fillId="0" borderId="129" xfId="0" applyNumberFormat="1" applyFont="1" applyBorder="1" applyAlignment="1">
      <alignment horizontal="center" vertical="center"/>
    </xf>
    <xf numFmtId="176" fontId="5" fillId="0" borderId="130"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110" xfId="0" applyNumberFormat="1" applyFont="1" applyBorder="1" applyAlignment="1">
      <alignment horizontal="center" vertical="center"/>
    </xf>
    <xf numFmtId="0" fontId="5" fillId="0" borderId="117" xfId="0" applyFont="1" applyBorder="1" applyAlignment="1">
      <alignment horizontal="center" vertical="center"/>
    </xf>
    <xf numFmtId="0" fontId="5" fillId="0" borderId="5" xfId="0" applyFont="1" applyBorder="1" applyAlignment="1">
      <alignment horizontal="center" vertical="center"/>
    </xf>
    <xf numFmtId="176" fontId="5" fillId="0" borderId="131" xfId="0" applyNumberFormat="1" applyFont="1" applyBorder="1" applyAlignment="1">
      <alignment horizontal="center" vertical="center"/>
    </xf>
    <xf numFmtId="176" fontId="5" fillId="0" borderId="132" xfId="0" applyNumberFormat="1" applyFont="1" applyBorder="1" applyAlignment="1">
      <alignment horizontal="center" vertical="center"/>
    </xf>
    <xf numFmtId="0" fontId="8" fillId="0" borderId="0" xfId="0" applyFont="1" applyAlignment="1">
      <alignment horizontal="center"/>
    </xf>
    <xf numFmtId="0" fontId="9" fillId="0" borderId="0" xfId="0" applyFont="1" applyFill="1" applyAlignment="1">
      <alignment horizontal="center" vertical="top"/>
    </xf>
    <xf numFmtId="0" fontId="11" fillId="11" borderId="27"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11" fillId="11" borderId="107" xfId="0" applyFont="1" applyFill="1" applyBorder="1" applyAlignment="1">
      <alignment horizontal="center" vertical="center" wrapText="1"/>
    </xf>
    <xf numFmtId="0" fontId="11" fillId="11" borderId="47" xfId="0" applyFont="1" applyFill="1" applyBorder="1" applyAlignment="1">
      <alignment horizontal="center" vertical="center" wrapText="1"/>
    </xf>
    <xf numFmtId="0" fontId="4" fillId="0" borderId="0" xfId="0" applyFont="1" applyAlignment="1">
      <alignment vertical="center" wrapText="1"/>
    </xf>
    <xf numFmtId="0" fontId="4" fillId="0" borderId="2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88" xfId="0" applyFont="1" applyBorder="1" applyAlignment="1">
      <alignment horizontal="center" vertical="center" wrapText="1"/>
    </xf>
    <xf numFmtId="176" fontId="4" fillId="0" borderId="48" xfId="0" applyNumberFormat="1" applyFont="1" applyBorder="1" applyAlignment="1">
      <alignment horizontal="center" vertical="center" wrapText="1"/>
    </xf>
    <xf numFmtId="176" fontId="4" fillId="0" borderId="84" xfId="0" applyNumberFormat="1" applyFont="1" applyBorder="1" applyAlignment="1">
      <alignment horizontal="center" vertical="center" wrapText="1"/>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12" fillId="0" borderId="31"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84" xfId="0" applyFont="1" applyBorder="1" applyAlignment="1">
      <alignment horizontal="center" vertical="center" shrinkToFit="1"/>
    </xf>
    <xf numFmtId="176" fontId="4" fillId="0" borderId="118" xfId="0" applyNumberFormat="1" applyFont="1" applyBorder="1" applyAlignment="1">
      <alignment horizontal="center" vertical="center" wrapText="1"/>
    </xf>
    <xf numFmtId="176" fontId="4" fillId="0" borderId="86" xfId="0" applyNumberFormat="1" applyFont="1" applyBorder="1" applyAlignment="1">
      <alignment horizontal="center" vertical="center" wrapText="1"/>
    </xf>
    <xf numFmtId="176" fontId="4" fillId="0" borderId="87"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27"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176" fontId="4" fillId="0" borderId="31" xfId="0" applyNumberFormat="1" applyFont="1" applyBorder="1" applyAlignment="1">
      <alignment horizontal="center" vertical="center" wrapText="1"/>
    </xf>
  </cellXfs>
  <cellStyles count="25">
    <cellStyle name="20% - アクセント 1" xfId="1"/>
    <cellStyle name="20% - アクセント 4" xfId="2"/>
    <cellStyle name="40% - アクセント 1" xfId="3"/>
    <cellStyle name="40% - アクセント 2" xfId="4"/>
    <cellStyle name="40% - アクセント 4" xfId="5"/>
    <cellStyle name="アクセント 6" xfId="6"/>
    <cellStyle name="ハイパーリンク" xfId="7" builtinId="8"/>
    <cellStyle name="ハイパーリンク 2" xfId="23"/>
    <cellStyle name="標準" xfId="0" builtinId="0"/>
    <cellStyle name="標準 2" xfId="22"/>
    <cellStyle name="標準_2チェックリスト" xfId="16"/>
    <cellStyle name="標準_2チェックリスト 2" xfId="20"/>
    <cellStyle name="常规 2" xfId="8"/>
    <cellStyle name="常规 2 2" xfId="19"/>
    <cellStyle name="常规 3" xfId="9"/>
    <cellStyle name="常规 3 2" xfId="10"/>
    <cellStyle name="常规 3 2_7ヶ国以外用願書履歴書など" xfId="11"/>
    <cellStyle name="常规 3 2_亚细亚报名表" xfId="12"/>
    <cellStyle name="常规 3_7ヶ国以外用願書履歴書など" xfId="13"/>
    <cellStyle name="常规_Book1_1" xfId="14"/>
    <cellStyle name="常规_Book1_1 2" xfId="24"/>
    <cellStyle name="常规_Sheet1" xfId="21"/>
    <cellStyle name="货币[0] 2" xfId="17"/>
    <cellStyle name="货币[0]_Book1" xfId="18"/>
    <cellStyle name="千位分隔[0] 2" xfId="15"/>
  </cellStyles>
  <dxfs count="2">
    <dxf>
      <font>
        <b/>
        <i val="0"/>
        <condense val="0"/>
        <extend val="0"/>
        <color auto="1"/>
      </font>
      <fill>
        <patternFill patternType="solid">
          <fgColor indexed="64"/>
          <bgColor indexed="43"/>
        </patternFill>
      </fill>
    </dxf>
    <dxf>
      <font>
        <b val="0"/>
        <i val="0"/>
        <strike val="0"/>
        <condense val="0"/>
        <extend val="0"/>
        <outline val="0"/>
        <shadow val="0"/>
        <u val="none"/>
        <vertAlign val="baseline"/>
        <sz val="11"/>
        <color theme="0"/>
        <name val="宋体"/>
        <scheme val="none"/>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BN7" lockText="1"/>
</file>

<file path=xl/ctrlProps/ctrlProp10.xml><?xml version="1.0" encoding="utf-8"?>
<formControlPr xmlns="http://schemas.microsoft.com/office/spreadsheetml/2009/9/main" objectType="CheckBox" fmlaLink="BR88" lockText="1"/>
</file>

<file path=xl/ctrlProps/ctrlProp11.xml><?xml version="1.0" encoding="utf-8"?>
<formControlPr xmlns="http://schemas.microsoft.com/office/spreadsheetml/2009/9/main" objectType="CheckBox" fmlaLink="BT88" lockText="1"/>
</file>

<file path=xl/ctrlProps/ctrlProp12.xml><?xml version="1.0" encoding="utf-8"?>
<formControlPr xmlns="http://schemas.microsoft.com/office/spreadsheetml/2009/9/main" objectType="CheckBox" fmlaLink="BP88" lockText="1"/>
</file>

<file path=xl/ctrlProps/ctrlProp13.xml><?xml version="1.0" encoding="utf-8"?>
<formControlPr xmlns="http://schemas.microsoft.com/office/spreadsheetml/2009/9/main" objectType="CheckBox" fmlaLink="BS88" lockText="1"/>
</file>

<file path=xl/ctrlProps/ctrlProp2.xml><?xml version="1.0" encoding="utf-8"?>
<formControlPr xmlns="http://schemas.microsoft.com/office/spreadsheetml/2009/9/main" objectType="CheckBox" fmlaLink="BO7" lockText="1"/>
</file>

<file path=xl/ctrlProps/ctrlProp3.xml><?xml version="1.0" encoding="utf-8"?>
<formControlPr xmlns="http://schemas.microsoft.com/office/spreadsheetml/2009/9/main" objectType="CheckBox" fmlaLink="BP7" lockText="1"/>
</file>

<file path=xl/ctrlProps/ctrlProp4.xml><?xml version="1.0" encoding="utf-8"?>
<formControlPr xmlns="http://schemas.microsoft.com/office/spreadsheetml/2009/9/main" objectType="CheckBox" fmlaLink="BQ7" lockText="1"/>
</file>

<file path=xl/ctrlProps/ctrlProp5.xml><?xml version="1.0" encoding="utf-8"?>
<formControlPr xmlns="http://schemas.microsoft.com/office/spreadsheetml/2009/9/main" objectType="CheckBox" fmlaLink="BN37" lockText="1"/>
</file>

<file path=xl/ctrlProps/ctrlProp6.xml><?xml version="1.0" encoding="utf-8"?>
<formControlPr xmlns="http://schemas.microsoft.com/office/spreadsheetml/2009/9/main" objectType="CheckBox" fmlaLink="BO37" lockText="1"/>
</file>

<file path=xl/ctrlProps/ctrlProp7.xml><?xml version="1.0" encoding="utf-8"?>
<formControlPr xmlns="http://schemas.microsoft.com/office/spreadsheetml/2009/9/main" objectType="CheckBox" fmlaLink="BN88" lockText="1"/>
</file>

<file path=xl/ctrlProps/ctrlProp8.xml><?xml version="1.0" encoding="utf-8"?>
<formControlPr xmlns="http://schemas.microsoft.com/office/spreadsheetml/2009/9/main" objectType="CheckBox" fmlaLink="BO88" lockText="1"/>
</file>

<file path=xl/ctrlProps/ctrlProp9.xml><?xml version="1.0" encoding="utf-8"?>
<formControlPr xmlns="http://schemas.microsoft.com/office/spreadsheetml/2009/9/main" objectType="CheckBox" fmlaLink="BQ88"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24517;&#35201;&#26360;&#39006;&#33521;&#35486;"/><Relationship Id="rId1" Type="http://schemas.openxmlformats.org/officeDocument/2006/relationships/hyperlink" Target="#&#24517;&#35201;&#26360;&#39006;&#26085;&#26412;&#35486;"/></Relationships>
</file>

<file path=xl/drawings/_rels/drawing3.xml.rels><?xml version="1.0" encoding="UTF-8" standalone="yes"?>
<Relationships xmlns="http://schemas.openxmlformats.org/package/2006/relationships"><Relationship Id="rId2" Type="http://schemas.openxmlformats.org/officeDocument/2006/relationships/hyperlink" Target="#&#21215;&#38598;&#35201;&#38917;&#26085;&#26412;&#35486;"/><Relationship Id="rId1" Type="http://schemas.openxmlformats.org/officeDocument/2006/relationships/hyperlink" Target="#&#21215;&#38598;&#35201;&#38917;&#33521;&#35486;"/></Relationships>
</file>

<file path=xl/drawings/drawing1.xml><?xml version="1.0" encoding="utf-8"?>
<xdr:wsDr xmlns:xdr="http://schemas.openxmlformats.org/drawingml/2006/spreadsheetDrawing" xmlns:a="http://schemas.openxmlformats.org/drawingml/2006/main">
  <xdr:twoCellAnchor>
    <xdr:from>
      <xdr:col>1</xdr:col>
      <xdr:colOff>223520</xdr:colOff>
      <xdr:row>46</xdr:row>
      <xdr:rowOff>85090</xdr:rowOff>
    </xdr:from>
    <xdr:to>
      <xdr:col>59</xdr:col>
      <xdr:colOff>153038</xdr:colOff>
      <xdr:row>61</xdr:row>
      <xdr:rowOff>0</xdr:rowOff>
    </xdr:to>
    <xdr:sp macro="" textlink="">
      <xdr:nvSpPr>
        <xdr:cNvPr id="3" name="Text Box 285">
          <a:extLst>
            <a:ext uri="{FF2B5EF4-FFF2-40B4-BE49-F238E27FC236}">
              <a16:creationId xmlns:a16="http://schemas.microsoft.com/office/drawing/2014/main" id="{00000000-0008-0000-0000-000003000000}"/>
            </a:ext>
          </a:extLst>
        </xdr:cNvPr>
        <xdr:cNvSpPr txBox="1">
          <a:spLocks noChangeArrowheads="1"/>
        </xdr:cNvSpPr>
      </xdr:nvSpPr>
      <xdr:spPr>
        <a:xfrm>
          <a:off x="497840" y="14718665"/>
          <a:ext cx="7934325" cy="6201410"/>
        </a:xfrm>
        <a:prstGeom prst="rect">
          <a:avLst/>
        </a:prstGeom>
        <a:solidFill>
          <a:schemeClr val="bg1">
            <a:lumMod val="95000"/>
            <a:alpha val="50000"/>
          </a:schemeClr>
        </a:solidFill>
        <a:ln w="9525" cmpd="sng">
          <a:solidFill>
            <a:srgbClr val="969696"/>
          </a:solidFill>
          <a:prstDash val="lgDashDot"/>
          <a:miter lim="800000"/>
        </a:ln>
      </xdr:spPr>
      <xdr:txBody>
        <a:bodyPr vertOverflow="clip" wrap="square" lIns="360000" tIns="360000" rIns="360000" bIns="360000" anchor="t" upright="1"/>
        <a:lstStyle/>
        <a:p>
          <a:endParaRPr lang="en-US" altLang="ja-JP" sz="1200">
            <a:effectLst/>
            <a:latin typeface="ＭＳ 明朝" panose="02020609040205080304" pitchFamily="17" charset="-128"/>
            <a:ea typeface="ＭＳ 明朝" panose="02020609040205080304" pitchFamily="17" charset="-128"/>
            <a:cs typeface="+mn-cs"/>
          </a:endParaRPr>
        </a:p>
        <a:p>
          <a:endParaRPr lang="en-US" altLang="ja-JP" sz="1200">
            <a:effectLst/>
            <a:latin typeface="ＭＳ 明朝" panose="02020609040205080304" pitchFamily="17" charset="-128"/>
            <a:ea typeface="ＭＳ 明朝" panose="02020609040205080304" pitchFamily="17" charset="-128"/>
            <a:cs typeface="+mn-cs"/>
          </a:endParaRPr>
        </a:p>
        <a:p>
          <a:pPr>
            <a:lnSpc>
              <a:spcPct val="150000"/>
            </a:lnSpc>
          </a:pPr>
          <a:r>
            <a:rPr lang="ja-JP" altLang="ja-JP" sz="1200" b="0">
              <a:effectLst/>
              <a:latin typeface="ＭＳ 明朝" panose="02020609040205080304" pitchFamily="17" charset="-128"/>
              <a:ea typeface="ＭＳ 明朝" panose="02020609040205080304" pitchFamily="17" charset="-128"/>
              <a:cs typeface="+mn-cs"/>
            </a:rPr>
            <a:t>自己紹介は簡単でいいです。</a:t>
          </a:r>
          <a:r>
            <a:rPr lang="ja-JP" altLang="en-US" sz="1200" b="0">
              <a:effectLst/>
              <a:latin typeface="ＭＳ 明朝" panose="02020609040205080304" pitchFamily="17" charset="-128"/>
              <a:ea typeface="ＭＳ 明朝" panose="02020609040205080304" pitchFamily="17" charset="-128"/>
              <a:cs typeface="+mn-cs"/>
            </a:rPr>
            <a:t>　</a:t>
          </a:r>
          <a:r>
            <a:rPr lang="ja-JP" altLang="ja-JP" sz="1200" b="0">
              <a:effectLst/>
              <a:latin typeface="ＭＳ 明朝" panose="02020609040205080304" pitchFamily="17" charset="-128"/>
              <a:ea typeface="ＭＳ 明朝" panose="02020609040205080304" pitchFamily="17" charset="-128"/>
              <a:cs typeface="+mn-cs"/>
            </a:rPr>
            <a:t>簡単でいいです。</a:t>
          </a:r>
          <a:r>
            <a:rPr lang="ja-JP" altLang="en-US" sz="1200" b="0">
              <a:effectLst/>
              <a:latin typeface="ＭＳ 明朝" panose="02020609040205080304" pitchFamily="17" charset="-128"/>
              <a:ea typeface="ＭＳ 明朝" panose="02020609040205080304" pitchFamily="17" charset="-128"/>
              <a:cs typeface="+mn-cs"/>
            </a:rPr>
            <a:t>　</a:t>
          </a:r>
          <a:r>
            <a:rPr lang="ja-JP" altLang="ja-JP" sz="1200" b="0">
              <a:solidFill>
                <a:srgbClr val="FF0000"/>
              </a:solidFill>
              <a:effectLst/>
              <a:latin typeface="ＭＳ 明朝" panose="02020609040205080304" pitchFamily="17" charset="-128"/>
              <a:ea typeface="ＭＳ 明朝" panose="02020609040205080304" pitchFamily="17" charset="-128"/>
              <a:cs typeface="+mn-cs"/>
            </a:rPr>
            <a:t>簡単でいいです</a:t>
          </a:r>
          <a:r>
            <a:rPr lang="ja-JP" altLang="en-US" sz="1200" b="0">
              <a:solidFill>
                <a:srgbClr val="FF0000"/>
              </a:solidFill>
              <a:effectLst/>
              <a:latin typeface="ＭＳ 明朝" panose="02020609040205080304" pitchFamily="17" charset="-128"/>
              <a:ea typeface="ＭＳ 明朝" panose="02020609040205080304" pitchFamily="17" charset="-128"/>
              <a:cs typeface="+mn-cs"/>
            </a:rPr>
            <a:t>！</a:t>
          </a:r>
          <a:endParaRPr lang="en-US" altLang="ja-JP" sz="12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lang="ja-JP" altLang="en-US" sz="1200" b="0">
              <a:effectLst/>
              <a:latin typeface="ＭＳ 明朝" panose="02020609040205080304" pitchFamily="17" charset="-128"/>
              <a:ea typeface="ＭＳ 明朝" panose="02020609040205080304" pitchFamily="17" charset="-128"/>
              <a:cs typeface="+mn-cs"/>
            </a:rPr>
            <a:t>　</a:t>
          </a:r>
          <a:r>
            <a:rPr lang="ja-JP" altLang="ja-JP" sz="2000" b="1" baseline="0">
              <a:solidFill>
                <a:srgbClr val="FF0000"/>
              </a:solidFill>
              <a:effectLst/>
              <a:latin typeface="+mn-lt"/>
              <a:ea typeface="+mn-ea"/>
              <a:cs typeface="+mn-cs"/>
            </a:rPr>
            <a:t>他の学生のと同じ内容は、</a:t>
          </a:r>
          <a:r>
            <a:rPr lang="en-US" altLang="ja-JP" sz="2000" b="1" baseline="0">
              <a:solidFill>
                <a:srgbClr val="FF0000"/>
              </a:solidFill>
              <a:effectLst/>
              <a:latin typeface="+mn-lt"/>
              <a:ea typeface="+mn-ea"/>
              <a:cs typeface="+mn-cs"/>
            </a:rPr>
            <a:t>NG</a:t>
          </a:r>
          <a:r>
            <a:rPr lang="ja-JP" altLang="ja-JP" sz="2000" b="1" baseline="0">
              <a:solidFill>
                <a:srgbClr val="FF0000"/>
              </a:solidFill>
              <a:effectLst/>
              <a:latin typeface="+mn-lt"/>
              <a:ea typeface="+mn-ea"/>
              <a:cs typeface="+mn-cs"/>
            </a:rPr>
            <a:t>です</a:t>
          </a:r>
          <a:endParaRPr lang="en-US" altLang="ja-JP" sz="2400" b="0">
            <a:solidFill>
              <a:srgbClr val="FF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lang="ja-JP" altLang="ja-JP" sz="1200" b="0">
              <a:effectLst/>
              <a:latin typeface="ＭＳ 明朝" panose="02020609040205080304" pitchFamily="17" charset="-128"/>
              <a:ea typeface="ＭＳ 明朝" panose="02020609040205080304" pitchFamily="17" charset="-128"/>
              <a:cs typeface="+mn-cs"/>
            </a:rPr>
            <a:t>住所</a:t>
          </a:r>
          <a:r>
            <a:rPr lang="ja-JP" altLang="en-US" sz="1200" b="0">
              <a:effectLst/>
              <a:latin typeface="ＭＳ 明朝" panose="02020609040205080304" pitchFamily="17" charset="-128"/>
              <a:ea typeface="ＭＳ 明朝" panose="02020609040205080304" pitchFamily="17" charset="-128"/>
              <a:cs typeface="+mn-cs"/>
            </a:rPr>
            <a:t>・時間・</a:t>
          </a:r>
          <a:r>
            <a:rPr lang="ja-JP" altLang="ja-JP" sz="1200" b="0">
              <a:effectLst/>
              <a:latin typeface="ＭＳ 明朝" panose="02020609040205080304" pitchFamily="17" charset="-128"/>
              <a:ea typeface="ＭＳ 明朝" panose="02020609040205080304" pitchFamily="17" charset="-128"/>
              <a:cs typeface="+mn-cs"/>
            </a:rPr>
            <a:t>学校名などは、なるべく入れないでください</a:t>
          </a:r>
          <a:endParaRPr lang="en-US" altLang="ja-JP" sz="1200" b="0">
            <a:effectLst/>
            <a:latin typeface="ＭＳ 明朝" panose="02020609040205080304" pitchFamily="17" charset="-128"/>
            <a:ea typeface="ＭＳ 明朝" panose="02020609040205080304" pitchFamily="17" charset="-128"/>
            <a:cs typeface="+mn-cs"/>
          </a:endParaRPr>
        </a:p>
        <a:p>
          <a:pPr eaLnBrk="1" fontAlgn="auto" latinLnBrk="0" hangingPunct="1">
            <a:lnSpc>
              <a:spcPct val="150000"/>
            </a:lnSpc>
          </a:pPr>
          <a:r>
            <a:rPr lang="ja-JP" altLang="ja-JP" sz="1200" b="0">
              <a:effectLst/>
              <a:latin typeface="ＭＳ 明朝" panose="02020609040205080304" pitchFamily="17" charset="-128"/>
              <a:ea typeface="ＭＳ 明朝" panose="02020609040205080304" pitchFamily="17" charset="-128"/>
              <a:cs typeface="+mn-cs"/>
            </a:rPr>
            <a:t>住所・時間・学校名などは、なるべく入れないでください</a:t>
          </a:r>
          <a:endParaRPr lang="ja-JP" altLang="ja-JP" sz="12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50000"/>
            </a:lnSpc>
            <a:spcBef>
              <a:spcPts val="0"/>
            </a:spcBef>
            <a:spcAft>
              <a:spcPts val="0"/>
            </a:spcAft>
            <a:buClrTx/>
            <a:buSzTx/>
            <a:buFontTx/>
            <a:buNone/>
            <a:tabLst/>
            <a:defRPr/>
          </a:pPr>
          <a:endParaRPr lang="ja-JP" altLang="ja-JP" sz="1200" b="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50000"/>
            </a:lnSpc>
            <a:spcBef>
              <a:spcPts val="0"/>
            </a:spcBef>
            <a:spcAft>
              <a:spcPts val="0"/>
            </a:spcAft>
            <a:buClrTx/>
            <a:buSzTx/>
            <a:buFontTx/>
            <a:buNone/>
            <a:tabLst/>
            <a:defRPr/>
          </a:pPr>
          <a:r>
            <a:rPr lang="ja-JP" altLang="ja-JP" sz="1200" b="0" baseline="0">
              <a:effectLst/>
              <a:latin typeface="ＭＳ 明朝" panose="02020609040205080304" pitchFamily="17" charset="-128"/>
              <a:ea typeface="ＭＳ 明朝" panose="02020609040205080304" pitchFamily="17" charset="-128"/>
              <a:cs typeface="+mn-cs"/>
            </a:rPr>
            <a:t>他の学生のと同じ内容は、ダメです</a:t>
          </a:r>
          <a:r>
            <a:rPr lang="ja-JP" altLang="en-US" sz="1200" b="0" baseline="0">
              <a:effectLst/>
              <a:latin typeface="ＭＳ 明朝" panose="02020609040205080304" pitchFamily="17" charset="-128"/>
              <a:ea typeface="ＭＳ 明朝" panose="02020609040205080304" pitchFamily="17" charset="-128"/>
              <a:cs typeface="+mn-cs"/>
            </a:rPr>
            <a:t>！　　</a:t>
          </a:r>
          <a:endParaRPr lang="en-US" altLang="ja-JP" sz="1200" b="0" baseline="0">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50000"/>
            </a:lnSpc>
            <a:spcBef>
              <a:spcPts val="0"/>
            </a:spcBef>
            <a:spcAft>
              <a:spcPts val="0"/>
            </a:spcAft>
            <a:buClrTx/>
            <a:buSzTx/>
            <a:buFontTx/>
            <a:buNone/>
            <a:tabLst/>
            <a:defRPr/>
          </a:pPr>
          <a:r>
            <a:rPr lang="ja-JP" altLang="ja-JP" sz="1200" b="0" baseline="0">
              <a:effectLst/>
              <a:latin typeface="ＭＳ 明朝" panose="02020609040205080304" pitchFamily="17" charset="-128"/>
              <a:ea typeface="ＭＳ 明朝" panose="02020609040205080304" pitchFamily="17" charset="-128"/>
              <a:cs typeface="+mn-cs"/>
            </a:rPr>
            <a:t>他の学生のと同じ内容は、ダメです！</a:t>
          </a:r>
          <a:endParaRPr lang="ja-JP" altLang="ja-JP" sz="1200">
            <a:effectLst/>
            <a:latin typeface="ＭＳ 明朝" panose="02020609040205080304" pitchFamily="17" charset="-128"/>
            <a:ea typeface="ＭＳ 明朝" panose="02020609040205080304" pitchFamily="17" charset="-128"/>
          </a:endParaRPr>
        </a:p>
        <a:p>
          <a:pPr>
            <a:lnSpc>
              <a:spcPct val="150000"/>
            </a:lnSpc>
          </a:pPr>
          <a:endParaRPr lang="en-US" altLang="ja-JP" sz="1200" b="0">
            <a:effectLst/>
            <a:latin typeface="ＭＳ 明朝" panose="02020609040205080304" pitchFamily="17" charset="-128"/>
            <a:ea typeface="ＭＳ 明朝" panose="02020609040205080304" pitchFamily="17" charset="-128"/>
            <a:cs typeface="+mn-cs"/>
          </a:endParaRPr>
        </a:p>
        <a:p>
          <a:pPr>
            <a:lnSpc>
              <a:spcPct val="150000"/>
            </a:lnSpc>
          </a:pPr>
          <a:r>
            <a:rPr lang="ja-JP" altLang="ja-JP" sz="1200" b="0">
              <a:effectLst/>
              <a:latin typeface="ＭＳ 明朝" panose="02020609040205080304" pitchFamily="17" charset="-128"/>
              <a:ea typeface="ＭＳ 明朝" panose="02020609040205080304" pitchFamily="17" charset="-128"/>
              <a:cs typeface="+mn-cs"/>
            </a:rPr>
            <a:t>学歴と職歴から、日本になんの専門がいい、なぜそれを勉強したい、</a:t>
          </a:r>
          <a:endParaRPr lang="ja-JP" altLang="ja-JP" sz="1200" b="0">
            <a:effectLst/>
            <a:latin typeface="ＭＳ 明朝" panose="02020609040205080304" pitchFamily="17" charset="-128"/>
            <a:ea typeface="ＭＳ 明朝" panose="02020609040205080304" pitchFamily="17" charset="-128"/>
          </a:endParaRPr>
        </a:p>
        <a:p>
          <a:pPr>
            <a:lnSpc>
              <a:spcPct val="150000"/>
            </a:lnSpc>
          </a:pPr>
          <a:r>
            <a:rPr lang="ja-JP" altLang="ja-JP" sz="1200" b="0">
              <a:effectLst/>
              <a:latin typeface="ＭＳ 明朝" panose="02020609040205080304" pitchFamily="17" charset="-128"/>
              <a:ea typeface="ＭＳ 明朝" panose="02020609040205080304" pitchFamily="17" charset="-128"/>
              <a:cs typeface="+mn-cs"/>
            </a:rPr>
            <a:t>日本語学校を卒業後、進学してその専門を勉強するというふうに</a:t>
          </a:r>
          <a:r>
            <a:rPr lang="ja-JP" altLang="en-US" sz="1200" b="0">
              <a:effectLst/>
              <a:latin typeface="ＭＳ 明朝" panose="02020609040205080304" pitchFamily="17" charset="-128"/>
              <a:ea typeface="ＭＳ 明朝" panose="02020609040205080304" pitchFamily="17" charset="-128"/>
              <a:cs typeface="+mn-cs"/>
            </a:rPr>
            <a:t>書いてください</a:t>
          </a:r>
          <a:r>
            <a:rPr lang="ja-JP" altLang="ja-JP" sz="1200" b="0">
              <a:effectLst/>
              <a:latin typeface="ＭＳ 明朝" panose="02020609040205080304" pitchFamily="17" charset="-128"/>
              <a:ea typeface="ＭＳ 明朝" panose="02020609040205080304" pitchFamily="17" charset="-128"/>
              <a:cs typeface="+mn-cs"/>
            </a:rPr>
            <a:t>。</a:t>
          </a:r>
          <a:endParaRPr lang="en-US" altLang="ja-JP" sz="1200" b="0">
            <a:effectLst/>
            <a:latin typeface="ＭＳ 明朝" panose="02020609040205080304" pitchFamily="17" charset="-128"/>
            <a:ea typeface="ＭＳ 明朝" panose="02020609040205080304" pitchFamily="17" charset="-128"/>
            <a:cs typeface="+mn-cs"/>
          </a:endParaRPr>
        </a:p>
        <a:p>
          <a:pPr>
            <a:lnSpc>
              <a:spcPct val="150000"/>
            </a:lnSpc>
          </a:pPr>
          <a:r>
            <a:rPr lang="ja-JP" altLang="en-US" sz="1200" b="0">
              <a:effectLst/>
              <a:latin typeface="ＭＳ 明朝" panose="02020609040205080304" pitchFamily="17" charset="-128"/>
              <a:ea typeface="ＭＳ 明朝" panose="02020609040205080304" pitchFamily="17" charset="-128"/>
              <a:cs typeface="+mn-cs"/>
            </a:rPr>
            <a:t>高校卒業生は、日本語学校卒業後、専門学校または大学に進学します。</a:t>
          </a:r>
          <a:endParaRPr lang="en-US" altLang="ja-JP" sz="1200" b="0">
            <a:effectLst/>
            <a:latin typeface="ＭＳ 明朝" panose="02020609040205080304" pitchFamily="17" charset="-128"/>
            <a:ea typeface="ＭＳ 明朝" panose="02020609040205080304" pitchFamily="17" charset="-128"/>
            <a:cs typeface="+mn-cs"/>
          </a:endParaRPr>
        </a:p>
        <a:p>
          <a:pPr>
            <a:lnSpc>
              <a:spcPct val="150000"/>
            </a:lnSpc>
          </a:pPr>
          <a:r>
            <a:rPr lang="ja-JP" altLang="en-US" sz="1200" b="0">
              <a:effectLst/>
              <a:latin typeface="ＭＳ 明朝" panose="02020609040205080304" pitchFamily="17" charset="-128"/>
              <a:ea typeface="ＭＳ 明朝" panose="02020609040205080304" pitchFamily="17" charset="-128"/>
              <a:cs typeface="+mn-cs"/>
            </a:rPr>
            <a:t>大学卒業生は、</a:t>
          </a:r>
          <a:r>
            <a:rPr lang="ja-JP" altLang="ja-JP" sz="1200" b="0">
              <a:effectLst/>
              <a:latin typeface="ＭＳ 明朝" panose="02020609040205080304" pitchFamily="17" charset="-128"/>
              <a:ea typeface="ＭＳ 明朝" panose="02020609040205080304" pitchFamily="17" charset="-128"/>
              <a:cs typeface="+mn-cs"/>
            </a:rPr>
            <a:t>日本語学校卒業後、大学</a:t>
          </a:r>
          <a:r>
            <a:rPr lang="ja-JP" altLang="en-US" sz="1200" b="0">
              <a:effectLst/>
              <a:latin typeface="ＭＳ 明朝" panose="02020609040205080304" pitchFamily="17" charset="-128"/>
              <a:ea typeface="ＭＳ 明朝" panose="02020609040205080304" pitchFamily="17" charset="-128"/>
              <a:cs typeface="+mn-cs"/>
            </a:rPr>
            <a:t>院</a:t>
          </a:r>
          <a:r>
            <a:rPr lang="ja-JP" altLang="ja-JP" sz="1200" b="0">
              <a:effectLst/>
              <a:latin typeface="ＭＳ 明朝" panose="02020609040205080304" pitchFamily="17" charset="-128"/>
              <a:ea typeface="ＭＳ 明朝" panose="02020609040205080304" pitchFamily="17" charset="-128"/>
              <a:cs typeface="+mn-cs"/>
            </a:rPr>
            <a:t>に進学し</a:t>
          </a:r>
          <a:r>
            <a:rPr lang="ja-JP" altLang="en-US" sz="1200" b="0">
              <a:effectLst/>
              <a:latin typeface="ＭＳ 明朝" panose="02020609040205080304" pitchFamily="17" charset="-128"/>
              <a:ea typeface="ＭＳ 明朝" panose="02020609040205080304" pitchFamily="17" charset="-128"/>
              <a:cs typeface="+mn-cs"/>
            </a:rPr>
            <a:t>でも大丈夫です。</a:t>
          </a:r>
          <a:endParaRPr lang="en-US" altLang="ja-JP" sz="1200" b="0">
            <a:effectLst/>
            <a:latin typeface="ＭＳ 明朝" panose="02020609040205080304" pitchFamily="17" charset="-128"/>
            <a:ea typeface="ＭＳ 明朝" panose="02020609040205080304" pitchFamily="17" charset="-128"/>
            <a:cs typeface="+mn-cs"/>
          </a:endParaRPr>
        </a:p>
        <a:p>
          <a:pPr>
            <a:lnSpc>
              <a:spcPct val="150000"/>
            </a:lnSpc>
          </a:pPr>
          <a:endParaRPr lang="en-US" altLang="ja-JP" sz="1200" b="0">
            <a:effectLst/>
            <a:latin typeface="ＭＳ 明朝" panose="02020609040205080304" pitchFamily="17" charset="-128"/>
            <a:ea typeface="ＭＳ 明朝" panose="02020609040205080304" pitchFamily="17" charset="-128"/>
          </a:endParaRPr>
        </a:p>
        <a:p>
          <a:pPr>
            <a:lnSpc>
              <a:spcPct val="150000"/>
            </a:lnSpc>
          </a:pPr>
          <a:r>
            <a:rPr lang="ja-JP" altLang="en-US" sz="1200" b="0">
              <a:effectLst/>
              <a:latin typeface="ＭＳ 明朝" panose="02020609040205080304" pitchFamily="17" charset="-128"/>
              <a:ea typeface="ＭＳ 明朝" panose="02020609040205080304" pitchFamily="17" charset="-128"/>
            </a:rPr>
            <a:t>弊校の学校名は　「</a:t>
          </a:r>
          <a:r>
            <a:rPr lang="en-US" altLang="ja-JP" sz="1200" b="0">
              <a:effectLst/>
              <a:latin typeface="ＭＳ 明朝" panose="02020609040205080304" pitchFamily="17" charset="-128"/>
              <a:ea typeface="ＭＳ 明朝" panose="02020609040205080304" pitchFamily="17" charset="-128"/>
            </a:rPr>
            <a:t>ailc</a:t>
          </a:r>
          <a:r>
            <a:rPr lang="ja-JP" altLang="en-US" sz="1200" b="0">
              <a:effectLst/>
              <a:latin typeface="ＭＳ 明朝" panose="02020609040205080304" pitchFamily="17" charset="-128"/>
              <a:ea typeface="ＭＳ 明朝" panose="02020609040205080304" pitchFamily="17" charset="-128"/>
            </a:rPr>
            <a:t>」　でいいです　日本語では「アジア国際語学センター」です</a:t>
          </a:r>
          <a:endParaRPr lang="ja-JP" altLang="ja-JP" sz="1200" b="0">
            <a:effectLst/>
            <a:latin typeface="ＭＳ 明朝" panose="02020609040205080304" pitchFamily="17" charset="-128"/>
            <a:ea typeface="ＭＳ 明朝" panose="02020609040205080304" pitchFamily="17" charset="-128"/>
          </a:endParaRPr>
        </a:p>
      </xdr:txBody>
    </xdr:sp>
    <xdr:clientData/>
  </xdr:twoCellAnchor>
  <xdr:twoCellAnchor>
    <xdr:from>
      <xdr:col>2</xdr:col>
      <xdr:colOff>53340</xdr:colOff>
      <xdr:row>91</xdr:row>
      <xdr:rowOff>76200</xdr:rowOff>
    </xdr:from>
    <xdr:to>
      <xdr:col>55</xdr:col>
      <xdr:colOff>180343</xdr:colOff>
      <xdr:row>94</xdr:row>
      <xdr:rowOff>294640</xdr:rowOff>
    </xdr:to>
    <xdr:sp macro="" textlink="">
      <xdr:nvSpPr>
        <xdr:cNvPr id="4" name="Text Box 286">
          <a:extLst>
            <a:ext uri="{FF2B5EF4-FFF2-40B4-BE49-F238E27FC236}">
              <a16:creationId xmlns:a16="http://schemas.microsoft.com/office/drawing/2014/main" id="{00000000-0008-0000-0000-000004000000}"/>
            </a:ext>
          </a:extLst>
        </xdr:cNvPr>
        <xdr:cNvSpPr txBox="1">
          <a:spLocks noChangeArrowheads="1"/>
        </xdr:cNvSpPr>
      </xdr:nvSpPr>
      <xdr:spPr>
        <a:xfrm>
          <a:off x="593725" y="31262320"/>
          <a:ext cx="7192010" cy="1281430"/>
        </a:xfrm>
        <a:prstGeom prst="rect">
          <a:avLst/>
        </a:prstGeom>
        <a:solidFill>
          <a:schemeClr val="bg1">
            <a:lumMod val="95000"/>
            <a:alpha val="50000"/>
          </a:schemeClr>
        </a:solidFill>
        <a:ln w="9525">
          <a:solidFill>
            <a:srgbClr val="969696"/>
          </a:solidFill>
          <a:prstDash val="lgDashDot"/>
          <a:miter lim="800000"/>
        </a:ln>
      </xdr:spPr>
      <xdr:txBody>
        <a:bodyPr lIns="216000" tIns="180000"/>
        <a:lstStyle/>
        <a:p>
          <a:r>
            <a:rPr lang="ja-JP" altLang="en-US" sz="1100" b="1" baseline="0">
              <a:latin typeface="+mn-lt"/>
              <a:ea typeface="+mn-ea"/>
              <a:cs typeface="+mn-cs"/>
            </a:rPr>
            <a:t>　</a:t>
          </a:r>
          <a:r>
            <a:rPr lang="ja-JP" altLang="en-US" sz="1100" b="1" baseline="0">
              <a:latin typeface="宋体" panose="02010600030101010101" pitchFamily="7" charset="-122"/>
              <a:ea typeface="宋体" panose="02010600030101010101" pitchFamily="7" charset="-122"/>
              <a:cs typeface="+mn-cs"/>
            </a:rPr>
            <a:t>　</a:t>
          </a:r>
          <a:r>
            <a:rPr lang="ja-JP" altLang="ja-JP" sz="1100">
              <a:effectLst/>
              <a:latin typeface="+mn-lt"/>
              <a:ea typeface="+mn-ea"/>
              <a:cs typeface="+mn-cs"/>
            </a:rPr>
            <a:t>経費支弁者が</a:t>
          </a:r>
          <a:r>
            <a:rPr lang="ja-JP" altLang="en-US" sz="1100">
              <a:effectLst/>
              <a:latin typeface="+mn-lt"/>
              <a:ea typeface="+mn-ea"/>
              <a:cs typeface="+mn-cs"/>
            </a:rPr>
            <a:t>、</a:t>
          </a:r>
          <a:endParaRPr lang="ja-JP" altLang="ja-JP" sz="1100">
            <a:effectLst/>
          </a:endParaRPr>
        </a:p>
        <a:p>
          <a:r>
            <a:rPr lang="ja-JP" altLang="ja-JP" sz="1100">
              <a:effectLst/>
              <a:latin typeface="+mn-lt"/>
              <a:ea typeface="+mn-ea"/>
              <a:cs typeface="+mn-cs"/>
            </a:rPr>
            <a:t>収入状況を紹介してから、自分が負担できる、応援する　と</a:t>
          </a:r>
          <a:r>
            <a:rPr lang="ja-JP" altLang="en-US" sz="1100">
              <a:effectLst/>
              <a:latin typeface="+mn-lt"/>
              <a:ea typeface="+mn-ea"/>
              <a:cs typeface="+mn-cs"/>
            </a:rPr>
            <a:t>書いてください。</a:t>
          </a:r>
          <a:endParaRPr lang="en-US" altLang="ja-JP" sz="1100">
            <a:effectLst/>
            <a:latin typeface="+mn-lt"/>
            <a:ea typeface="+mn-ea"/>
            <a:cs typeface="+mn-cs"/>
          </a:endParaRPr>
        </a:p>
        <a:p>
          <a:r>
            <a:rPr lang="ja-JP" altLang="en-US" sz="1100">
              <a:effectLst/>
              <a:latin typeface="+mn-lt"/>
              <a:ea typeface="+mn-ea"/>
              <a:cs typeface="+mn-cs"/>
            </a:rPr>
            <a:t>息子と娘を間違いないようにお願いします。</a:t>
          </a:r>
          <a:endParaRPr lang="en-US" altLang="ja-JP" sz="1100">
            <a:effectLst/>
            <a:latin typeface="+mn-lt"/>
            <a:ea typeface="+mn-ea"/>
            <a:cs typeface="+mn-cs"/>
          </a:endParaRPr>
        </a:p>
        <a:p>
          <a:endParaRPr lang="en-US" altLang="ja-JP" sz="1100">
            <a:effectLst/>
            <a:latin typeface="+mn-lt"/>
            <a:ea typeface="+mn-ea"/>
            <a:cs typeface="+mn-cs"/>
          </a:endParaRPr>
        </a:p>
        <a:p>
          <a:r>
            <a:rPr lang="ja-JP" altLang="en-US" sz="1100" b="1" baseline="0">
              <a:latin typeface="+mn-lt"/>
              <a:ea typeface="+mn-ea"/>
              <a:cs typeface="+mn-cs"/>
            </a:rPr>
            <a:t>　他の学生のと同じ内容は、</a:t>
          </a:r>
          <a:r>
            <a:rPr lang="en-US" altLang="ja-JP" sz="1100" b="1" baseline="0">
              <a:latin typeface="+mn-lt"/>
              <a:ea typeface="+mn-ea"/>
              <a:cs typeface="+mn-cs"/>
            </a:rPr>
            <a:t>NG</a:t>
          </a:r>
          <a:r>
            <a:rPr lang="ja-JP" altLang="en-US" sz="1100" b="1" baseline="0">
              <a:latin typeface="+mn-lt"/>
              <a:ea typeface="+mn-ea"/>
              <a:cs typeface="+mn-cs"/>
            </a:rPr>
            <a:t>です</a:t>
          </a:r>
          <a:endParaRPr lang="zh-CN" altLang="en-US" sz="1100" b="1" baseline="0">
            <a:latin typeface="+mn-lt"/>
            <a:ea typeface="+mn-ea"/>
            <a:cs typeface="+mn-cs"/>
          </a:endParaRPr>
        </a:p>
      </xdr:txBody>
    </xdr:sp>
    <xdr:clientData/>
  </xdr:twoCellAnchor>
  <xdr:twoCellAnchor>
    <xdr:from>
      <xdr:col>69</xdr:col>
      <xdr:colOff>235404</xdr:colOff>
      <xdr:row>164</xdr:row>
      <xdr:rowOff>19050</xdr:rowOff>
    </xdr:from>
    <xdr:to>
      <xdr:col>74</xdr:col>
      <xdr:colOff>57151</xdr:colOff>
      <xdr:row>168</xdr:row>
      <xdr:rowOff>277603</xdr:rowOff>
    </xdr:to>
    <xdr:sp macro="" textlink="">
      <xdr:nvSpPr>
        <xdr:cNvPr id="25" name="四角形吹き出し 24">
          <a:extLst>
            <a:ext uri="{FF2B5EF4-FFF2-40B4-BE49-F238E27FC236}">
              <a16:creationId xmlns:a16="http://schemas.microsoft.com/office/drawing/2014/main" id="{00000000-0008-0000-0000-000019000000}"/>
            </a:ext>
          </a:extLst>
        </xdr:cNvPr>
        <xdr:cNvSpPr/>
      </xdr:nvSpPr>
      <xdr:spPr>
        <a:xfrm>
          <a:off x="10608129" y="59426475"/>
          <a:ext cx="1755322" cy="1611103"/>
        </a:xfrm>
        <a:prstGeom prst="wedgeRectCallout">
          <a:avLst>
            <a:gd name="adj1" fmla="val -65479"/>
            <a:gd name="adj2" fmla="val 72705"/>
          </a:avLst>
        </a:prstGeom>
        <a:solidFill>
          <a:srgbClr val="FFFF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400">
              <a:solidFill>
                <a:srgbClr val="FF0000"/>
              </a:solidFill>
            </a:rPr>
            <a:t>経費支弁者の家族と同居する方全員</a:t>
          </a:r>
        </a:p>
      </xdr:txBody>
    </xdr:sp>
    <xdr:clientData/>
  </xdr:twoCellAnchor>
  <xdr:twoCellAnchor>
    <xdr:from>
      <xdr:col>63</xdr:col>
      <xdr:colOff>36023</xdr:colOff>
      <xdr:row>162</xdr:row>
      <xdr:rowOff>0</xdr:rowOff>
    </xdr:from>
    <xdr:to>
      <xdr:col>65</xdr:col>
      <xdr:colOff>1206</xdr:colOff>
      <xdr:row>191</xdr:row>
      <xdr:rowOff>638176</xdr:rowOff>
    </xdr:to>
    <xdr:sp macro="" textlink="">
      <xdr:nvSpPr>
        <xdr:cNvPr id="27" name="右大かっこ 26">
          <a:extLst>
            <a:ext uri="{FF2B5EF4-FFF2-40B4-BE49-F238E27FC236}">
              <a16:creationId xmlns:a16="http://schemas.microsoft.com/office/drawing/2014/main" id="{00000000-0008-0000-0000-00001B000000}"/>
            </a:ext>
          </a:extLst>
        </xdr:cNvPr>
        <xdr:cNvSpPr/>
      </xdr:nvSpPr>
      <xdr:spPr>
        <a:xfrm>
          <a:off x="9684288" y="58752441"/>
          <a:ext cx="211712" cy="11922500"/>
        </a:xfrm>
        <a:prstGeom prst="rightBracket">
          <a:avLst/>
        </a:prstGeom>
        <a:noFill/>
        <a:ln w="34925" cmpd="sng">
          <a:solidFill>
            <a:srgbClr val="FF0000"/>
          </a:solidFill>
        </a:ln>
      </xdr:spPr>
      <xdr:style>
        <a:lnRef idx="1">
          <a:schemeClr val="accent2"/>
        </a:lnRef>
        <a:fillRef idx="0">
          <a:schemeClr val="accent2"/>
        </a:fillRef>
        <a:effectRef idx="0">
          <a:schemeClr val="accent2"/>
        </a:effectRef>
        <a:fontRef idx="minor">
          <a:schemeClr val="tx1"/>
        </a:fontRef>
      </xdr:style>
      <xdr:txBody>
        <a:bodyPr rtlCol="0" anchor="ctr"/>
        <a:lstStyle/>
        <a:p>
          <a:pPr algn="ctr"/>
          <a:endParaRPr kumimoji="1" lang="ja-JP" altLang="en-US" sz="1100"/>
        </a:p>
      </xdr:txBody>
    </xdr:sp>
    <xdr:clientData/>
  </xdr:twoCellAnchor>
  <xdr:twoCellAnchor>
    <xdr:from>
      <xdr:col>65</xdr:col>
      <xdr:colOff>101648</xdr:colOff>
      <xdr:row>13</xdr:row>
      <xdr:rowOff>349568</xdr:rowOff>
    </xdr:from>
    <xdr:to>
      <xdr:col>70</xdr:col>
      <xdr:colOff>481889</xdr:colOff>
      <xdr:row>17</xdr:row>
      <xdr:rowOff>116647</xdr:rowOff>
    </xdr:to>
    <xdr:sp macro="" textlink="">
      <xdr:nvSpPr>
        <xdr:cNvPr id="6" name="吹き出し: 線 5">
          <a:extLst>
            <a:ext uri="{FF2B5EF4-FFF2-40B4-BE49-F238E27FC236}">
              <a16:creationId xmlns:a16="http://schemas.microsoft.com/office/drawing/2014/main" id="{00000000-0008-0000-0000-000006000000}"/>
            </a:ext>
          </a:extLst>
        </xdr:cNvPr>
        <xdr:cNvSpPr/>
      </xdr:nvSpPr>
      <xdr:spPr>
        <a:xfrm>
          <a:off x="10302923" y="3569018"/>
          <a:ext cx="1637541" cy="1214879"/>
        </a:xfrm>
        <a:prstGeom prst="borderCallout1">
          <a:avLst>
            <a:gd name="adj1" fmla="val 893"/>
            <a:gd name="adj2" fmla="val 2833"/>
            <a:gd name="adj3" fmla="val 4143"/>
            <a:gd name="adj4" fmla="val -24548"/>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父、母、兄弟、姉妹家族全員。両親は離婚または亡くなっていてもいても、氏名を記入してください</a:t>
          </a:r>
          <a:endParaRPr kumimoji="1" lang="en-US" altLang="ja-JP" sz="1100" b="1">
            <a:solidFill>
              <a:srgbClr val="FF0000"/>
            </a:solidFill>
          </a:endParaRPr>
        </a:p>
        <a:p>
          <a:pPr algn="l"/>
          <a:r>
            <a:rPr kumimoji="1" lang="ja-JP" altLang="en-US" sz="1100" b="1">
              <a:solidFill>
                <a:srgbClr val="FF0000"/>
              </a:solidFill>
            </a:rPr>
            <a:t>卒業証書・家族関係の証明・銀行の証明と矛盾がないこと</a:t>
          </a:r>
        </a:p>
      </xdr:txBody>
    </xdr:sp>
    <xdr:clientData/>
  </xdr:twoCellAnchor>
  <mc:AlternateContent xmlns:mc="http://schemas.openxmlformats.org/markup-compatibility/2006">
    <mc:Choice xmlns:a14="http://schemas.microsoft.com/office/drawing/2010/main" Requires="a14">
      <xdr:twoCellAnchor editAs="oneCell">
        <xdr:from>
          <xdr:col>29</xdr:col>
          <xdr:colOff>85725</xdr:colOff>
          <xdr:row>6</xdr:row>
          <xdr:rowOff>200025</xdr:rowOff>
        </xdr:from>
        <xdr:to>
          <xdr:col>34</xdr:col>
          <xdr:colOff>76200</xdr:colOff>
          <xdr:row>6</xdr:row>
          <xdr:rowOff>409575</xdr:rowOff>
        </xdr:to>
        <xdr:sp macro="" textlink="">
          <xdr:nvSpPr>
            <xdr:cNvPr id="1031" name="111"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男</a:t>
              </a:r>
              <a:r>
                <a:rPr lang="ja-JP" altLang="en-US" sz="1000" b="0" i="0" u="none" strike="noStrike" baseline="0">
                  <a:solidFill>
                    <a:srgbClr val="000000"/>
                  </a:solidFill>
                  <a:latin typeface="Osaka"/>
                  <a:ea typeface="ＭＳ Ｐゴシック"/>
                </a:rPr>
                <a:t>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6</xdr:row>
          <xdr:rowOff>200025</xdr:rowOff>
        </xdr:from>
        <xdr:to>
          <xdr:col>40</xdr:col>
          <xdr:colOff>19050</xdr:colOff>
          <xdr:row>6</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女</a:t>
              </a:r>
              <a:r>
                <a:rPr lang="ja-JP" altLang="en-US" sz="1000" b="0" i="0" u="none" strike="noStrike" baseline="0">
                  <a:solidFill>
                    <a:srgbClr val="000000"/>
                  </a:solidFill>
                  <a:latin typeface="Osaka"/>
                  <a:ea typeface="ＭＳ Ｐゴシック"/>
                </a:rPr>
                <a:t>Female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28575</xdr:colOff>
          <xdr:row>6</xdr:row>
          <xdr:rowOff>209550</xdr:rowOff>
        </xdr:from>
        <xdr:to>
          <xdr:col>55</xdr:col>
          <xdr:colOff>114300</xdr:colOff>
          <xdr:row>6</xdr:row>
          <xdr:rowOff>419100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6</xdr:row>
          <xdr:rowOff>209550</xdr:rowOff>
        </xdr:from>
        <xdr:to>
          <xdr:col>58</xdr:col>
          <xdr:colOff>114300</xdr:colOff>
          <xdr:row>6</xdr:row>
          <xdr:rowOff>419100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36</xdr:row>
          <xdr:rowOff>342900</xdr:rowOff>
        </xdr:from>
        <xdr:to>
          <xdr:col>15</xdr:col>
          <xdr:colOff>104775</xdr:colOff>
          <xdr:row>37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36</xdr:row>
          <xdr:rowOff>361950</xdr:rowOff>
        </xdr:from>
        <xdr:to>
          <xdr:col>20</xdr:col>
          <xdr:colOff>142875</xdr:colOff>
          <xdr:row>37</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Osak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87</xdr:row>
          <xdr:rowOff>114300</xdr:rowOff>
        </xdr:from>
        <xdr:to>
          <xdr:col>9</xdr:col>
          <xdr:colOff>66675</xdr:colOff>
          <xdr:row>87</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父親　</a:t>
              </a:r>
              <a:r>
                <a:rPr lang="ja-JP" altLang="en-US" sz="1000" b="0" i="0" u="none" strike="noStrike" baseline="0">
                  <a:solidFill>
                    <a:srgbClr val="000000"/>
                  </a:solidFill>
                  <a:latin typeface="Osaka"/>
                  <a:ea typeface="ＭＳ Ｐゴシック"/>
                </a:rPr>
                <a:t>Father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87</xdr:row>
          <xdr:rowOff>114300</xdr:rowOff>
        </xdr:from>
        <xdr:to>
          <xdr:col>16</xdr:col>
          <xdr:colOff>0</xdr:colOff>
          <xdr:row>87</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母親　</a:t>
              </a:r>
              <a:r>
                <a:rPr lang="ja-JP" altLang="en-US" sz="1000" b="0" i="0" u="none" strike="noStrike" baseline="0">
                  <a:solidFill>
                    <a:srgbClr val="000000"/>
                  </a:solidFill>
                  <a:latin typeface="Osaka"/>
                  <a:ea typeface="ＭＳ Ｐゴシック"/>
                </a:rPr>
                <a:t>Mother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247650</xdr:colOff>
          <xdr:row>87</xdr:row>
          <xdr:rowOff>114300</xdr:rowOff>
        </xdr:from>
        <xdr:to>
          <xdr:col>35</xdr:col>
          <xdr:colOff>104775</xdr:colOff>
          <xdr:row>87</xdr:row>
          <xdr:rowOff>333375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姉妹</a:t>
              </a:r>
              <a:r>
                <a:rPr lang="ja-JP" altLang="en-US" sz="1000" b="0" i="0" u="none" strike="noStrike" baseline="0">
                  <a:solidFill>
                    <a:srgbClr val="000000"/>
                  </a:solidFill>
                  <a:latin typeface="Osaka"/>
                  <a:ea typeface="ＭＳ Ｐゴシック"/>
                </a:rPr>
                <a:t> Sister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87</xdr:row>
          <xdr:rowOff>114300</xdr:rowOff>
        </xdr:from>
        <xdr:to>
          <xdr:col>44</xdr:col>
          <xdr:colOff>123825</xdr:colOff>
          <xdr:row>87</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叔父</a:t>
              </a:r>
              <a:r>
                <a:rPr lang="ja-JP" altLang="en-US" sz="1000" b="0" i="0" u="none" strike="noStrike" baseline="0">
                  <a:solidFill>
                    <a:srgbClr val="000000"/>
                  </a:solidFill>
                  <a:latin typeface="Osaka"/>
                  <a:ea typeface="ＭＳ Ｐゴシック"/>
                </a:rPr>
                <a:t> Uncle</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88</xdr:row>
          <xdr:rowOff>152400</xdr:rowOff>
        </xdr:from>
        <xdr:to>
          <xdr:col>13</xdr:col>
          <xdr:colOff>66675</xdr:colOff>
          <xdr:row>89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その他</a:t>
              </a:r>
              <a:r>
                <a:rPr lang="ja-JP" altLang="en-US" sz="1000" b="0" i="0" u="none" strike="noStrike" baseline="0">
                  <a:solidFill>
                    <a:srgbClr val="000000"/>
                  </a:solidFill>
                  <a:latin typeface="Osaka"/>
                  <a:ea typeface="ＭＳ Ｐゴシック"/>
                </a:rPr>
                <a:t> Other relationship</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87</xdr:row>
          <xdr:rowOff>133350</xdr:rowOff>
        </xdr:from>
        <xdr:to>
          <xdr:col>26</xdr:col>
          <xdr:colOff>114300</xdr:colOff>
          <xdr:row>88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兄弟　</a:t>
              </a:r>
              <a:r>
                <a:rPr lang="ja-JP" altLang="en-US" sz="1000" b="0" i="0" u="none" strike="noStrike" baseline="0">
                  <a:solidFill>
                    <a:srgbClr val="000000"/>
                  </a:solidFill>
                  <a:latin typeface="Osaka"/>
                  <a:ea typeface="ＭＳ Ｐゴシック"/>
                </a:rPr>
                <a:t>Brother</a:t>
              </a:r>
              <a:endParaRPr lang="ja-JP" altLang="en-US" sz="1000" b="0" i="0" u="none" strike="noStrike" baseline="0">
                <a:solidFill>
                  <a:srgbClr val="000000"/>
                </a:solidFill>
                <a:latin typeface="Osaka"/>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87</xdr:row>
          <xdr:rowOff>114300</xdr:rowOff>
        </xdr:from>
        <xdr:to>
          <xdr:col>55</xdr:col>
          <xdr:colOff>76200</xdr:colOff>
          <xdr:row>87</xdr:row>
          <xdr:rowOff>333375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w="6350">
              <a:solidFill>
                <a:srgbClr val="C0C0C0" mc:Ignorable="a14" a14:legacySpreadsheetColorIndex="22"/>
              </a:solidFill>
              <a:miter lim="800000"/>
              <a:headEnd/>
              <a:tailEnd/>
            </a:ln>
            <a:effectLst/>
            <a:extLst>
              <a:ext uri="{909E8E84-426E-40DD-AFC4-6F175D3DCCD1}">
                <a14:hiddenFill>
                  <a:solidFill>
                    <a:srgbClr val="FFFFFF"/>
                  </a:solidFill>
                </a14:hiddenFill>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叔母</a:t>
              </a:r>
              <a:r>
                <a:rPr lang="ja-JP" altLang="en-US" sz="1000" b="0" i="0" u="none" strike="noStrike" baseline="0">
                  <a:solidFill>
                    <a:srgbClr val="000000"/>
                  </a:solidFill>
                  <a:latin typeface="Osaka"/>
                  <a:ea typeface="ＭＳ Ｐゴシック"/>
                </a:rPr>
                <a:t> Aunt</a:t>
              </a:r>
              <a:endParaRPr lang="ja-JP" altLang="en-US" sz="1000" b="0" i="0" u="none" strike="noStrike" baseline="0">
                <a:solidFill>
                  <a:srgbClr val="000000"/>
                </a:solidFill>
                <a:latin typeface="Osaka"/>
              </a:endParaRPr>
            </a:p>
          </xdr:txBody>
        </xdr:sp>
        <xdr:clientData/>
      </xdr:twoCellAnchor>
    </mc:Choice>
    <mc:Fallback/>
  </mc:AlternateContent>
  <xdr:twoCellAnchor>
    <xdr:from>
      <xdr:col>65</xdr:col>
      <xdr:colOff>118856</xdr:colOff>
      <xdr:row>18</xdr:row>
      <xdr:rowOff>411646</xdr:rowOff>
    </xdr:from>
    <xdr:to>
      <xdr:col>71</xdr:col>
      <xdr:colOff>4557</xdr:colOff>
      <xdr:row>22</xdr:row>
      <xdr:rowOff>88596</xdr:rowOff>
    </xdr:to>
    <xdr:sp macro="" textlink="">
      <xdr:nvSpPr>
        <xdr:cNvPr id="41" name="四角形吹き出し 13">
          <a:extLst>
            <a:ext uri="{FF2B5EF4-FFF2-40B4-BE49-F238E27FC236}">
              <a16:creationId xmlns:a16="http://schemas.microsoft.com/office/drawing/2014/main" id="{00000000-0008-0000-0000-000029000000}"/>
            </a:ext>
          </a:extLst>
        </xdr:cNvPr>
        <xdr:cNvSpPr/>
      </xdr:nvSpPr>
      <xdr:spPr>
        <a:xfrm>
          <a:off x="10256769" y="5414342"/>
          <a:ext cx="1707875" cy="935906"/>
        </a:xfrm>
        <a:prstGeom prst="wedgeRectCallout">
          <a:avLst>
            <a:gd name="adj1" fmla="val -69825"/>
            <a:gd name="adj2" fmla="val 32802"/>
          </a:avLst>
        </a:prstGeom>
      </xdr:spPr>
      <xdr:style>
        <a:lnRef idx="2">
          <a:schemeClr val="accent1"/>
        </a:lnRef>
        <a:fillRef idx="1">
          <a:schemeClr val="lt1"/>
        </a:fillRef>
        <a:effectRef idx="0">
          <a:schemeClr val="accent1"/>
        </a:effectRef>
        <a:fontRef idx="minor">
          <a:schemeClr val="dk1"/>
        </a:fontRef>
      </xdr:style>
      <xdr:txBody>
        <a:bodyPr rtlCol="0" anchor="ctr"/>
        <a:lstStyle/>
        <a:p>
          <a:r>
            <a:rPr kumimoji="1" lang="en-US" altLang="ja-JP" sz="1100" b="1">
              <a:solidFill>
                <a:schemeClr val="dk1"/>
              </a:solidFill>
              <a:latin typeface="+mn-lt"/>
              <a:ea typeface="+mn-ea"/>
              <a:cs typeface="+mn-cs"/>
            </a:rPr>
            <a:t>From elementary school</a:t>
          </a:r>
        </a:p>
        <a:p>
          <a:r>
            <a:rPr kumimoji="1" lang="en-US" sz="1100" b="1">
              <a:solidFill>
                <a:schemeClr val="dk1"/>
              </a:solidFill>
              <a:latin typeface="+mn-lt"/>
              <a:ea typeface="+mn-ea"/>
              <a:cs typeface="+mn-cs"/>
            </a:rPr>
            <a:t>school</a:t>
          </a:r>
          <a:r>
            <a:rPr kumimoji="1" lang="en-US" sz="1100" b="1" baseline="0">
              <a:solidFill>
                <a:schemeClr val="dk1"/>
              </a:solidFill>
              <a:latin typeface="+mn-lt"/>
              <a:ea typeface="+mn-ea"/>
              <a:cs typeface="+mn-cs"/>
            </a:rPr>
            <a:t> name should be same with diploma</a:t>
          </a:r>
          <a:endParaRPr kumimoji="1" lang="en-US" sz="1100" b="1">
            <a:solidFill>
              <a:schemeClr val="dk1"/>
            </a:solidFill>
            <a:latin typeface="+mn-lt"/>
            <a:ea typeface="+mn-ea"/>
            <a:cs typeface="+mn-cs"/>
          </a:endParaRPr>
        </a:p>
      </xdr:txBody>
    </xdr:sp>
    <xdr:clientData/>
  </xdr:twoCellAnchor>
  <xdr:twoCellAnchor>
    <xdr:from>
      <xdr:col>67</xdr:col>
      <xdr:colOff>51547</xdr:colOff>
      <xdr:row>124</xdr:row>
      <xdr:rowOff>299197</xdr:rowOff>
    </xdr:from>
    <xdr:to>
      <xdr:col>74</xdr:col>
      <xdr:colOff>111499</xdr:colOff>
      <xdr:row>126</xdr:row>
      <xdr:rowOff>111285</xdr:rowOff>
    </xdr:to>
    <xdr:sp macro="" textlink="">
      <xdr:nvSpPr>
        <xdr:cNvPr id="43" name="四角形吹き出し 17">
          <a:extLst>
            <a:ext uri="{FF2B5EF4-FFF2-40B4-BE49-F238E27FC236}">
              <a16:creationId xmlns:a16="http://schemas.microsoft.com/office/drawing/2014/main" id="{00000000-0008-0000-0000-00002B000000}"/>
            </a:ext>
          </a:extLst>
        </xdr:cNvPr>
        <xdr:cNvSpPr/>
      </xdr:nvSpPr>
      <xdr:spPr>
        <a:xfrm>
          <a:off x="10500472" y="41856772"/>
          <a:ext cx="2003052" cy="621713"/>
        </a:xfrm>
        <a:prstGeom prst="wedgeRectCallout">
          <a:avLst>
            <a:gd name="adj1" fmla="val -78833"/>
            <a:gd name="adj2" fmla="val 67098"/>
          </a:avLst>
        </a:prstGeom>
      </xdr:spPr>
      <xdr:style>
        <a:lnRef idx="2">
          <a:schemeClr val="accent1"/>
        </a:lnRef>
        <a:fillRef idx="1">
          <a:schemeClr val="lt1"/>
        </a:fillRef>
        <a:effectRef idx="0">
          <a:schemeClr val="accent1"/>
        </a:effectRef>
        <a:fontRef idx="minor">
          <a:schemeClr val="dk1"/>
        </a:fontRef>
      </xdr:style>
      <xdr:txBody>
        <a:bodyPr rtlCol="0" anchor="ctr"/>
        <a:lstStyle/>
        <a:p>
          <a:r>
            <a:rPr kumimoji="1" lang="en-US" sz="1100" b="1">
              <a:solidFill>
                <a:schemeClr val="dk1"/>
              </a:solidFill>
              <a:latin typeface="+mn-lt"/>
              <a:ea typeface="+mn-ea"/>
              <a:cs typeface="+mn-cs"/>
            </a:rPr>
            <a:t>Total</a:t>
          </a:r>
          <a:r>
            <a:rPr kumimoji="1" lang="en-US" sz="1100" b="1" baseline="0">
              <a:solidFill>
                <a:schemeClr val="dk1"/>
              </a:solidFill>
              <a:latin typeface="+mn-lt"/>
              <a:ea typeface="+mn-ea"/>
              <a:cs typeface="+mn-cs"/>
            </a:rPr>
            <a:t> years of your education</a:t>
          </a:r>
        </a:p>
        <a:p>
          <a:r>
            <a:rPr kumimoji="1" lang="en-US" sz="1100" b="1" baseline="0">
              <a:solidFill>
                <a:schemeClr val="dk1"/>
              </a:solidFill>
              <a:latin typeface="+mn-lt"/>
              <a:ea typeface="+mn-ea"/>
              <a:cs typeface="+mn-cs"/>
            </a:rPr>
            <a:t>(from elementary school)</a:t>
          </a:r>
          <a:endParaRPr kumimoji="1" lang="en-US" sz="1100" b="1">
            <a:solidFill>
              <a:schemeClr val="dk1"/>
            </a:solidFill>
            <a:latin typeface="+mn-lt"/>
            <a:ea typeface="+mn-ea"/>
            <a:cs typeface="+mn-cs"/>
          </a:endParaRPr>
        </a:p>
      </xdr:txBody>
    </xdr:sp>
    <xdr:clientData/>
  </xdr:twoCellAnchor>
  <xdr:twoCellAnchor>
    <xdr:from>
      <xdr:col>67</xdr:col>
      <xdr:colOff>20277</xdr:colOff>
      <xdr:row>8</xdr:row>
      <xdr:rowOff>257217</xdr:rowOff>
    </xdr:from>
    <xdr:to>
      <xdr:col>74</xdr:col>
      <xdr:colOff>333375</xdr:colOff>
      <xdr:row>12</xdr:row>
      <xdr:rowOff>28575</xdr:rowOff>
    </xdr:to>
    <xdr:sp macro="" textlink="">
      <xdr:nvSpPr>
        <xdr:cNvPr id="29" name="吹き出し: 線 28">
          <a:extLst>
            <a:ext uri="{FF2B5EF4-FFF2-40B4-BE49-F238E27FC236}">
              <a16:creationId xmlns:a16="http://schemas.microsoft.com/office/drawing/2014/main" id="{00000000-0008-0000-0000-00001D000000}"/>
            </a:ext>
          </a:extLst>
        </xdr:cNvPr>
        <xdr:cNvSpPr/>
      </xdr:nvSpPr>
      <xdr:spPr>
        <a:xfrm>
          <a:off x="10469202" y="2086017"/>
          <a:ext cx="2256198" cy="1009608"/>
        </a:xfrm>
        <a:prstGeom prst="borderCallout1">
          <a:avLst>
            <a:gd name="adj1" fmla="val 893"/>
            <a:gd name="adj2" fmla="val 2833"/>
            <a:gd name="adj3" fmla="val 1267"/>
            <a:gd name="adj4" fmla="val -2535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b="0">
              <a:solidFill>
                <a:srgbClr val="FF0000"/>
              </a:solidFill>
              <a:effectLst>
                <a:outerShdw blurRad="50800" dist="38100" algn="tr" rotWithShape="0">
                  <a:srgbClr val="000000">
                    <a:alpha val="40000"/>
                  </a:srgbClr>
                </a:outerShdw>
              </a:effectLst>
              <a:latin typeface="+mn-lt"/>
              <a:ea typeface="+mn-ea"/>
              <a:cs typeface="+mn-cs"/>
            </a:rPr>
            <a:t>卒業証書・家族関係の証明書の住所と矛盾がないこと</a:t>
          </a:r>
          <a:endParaRPr kumimoji="1" lang="en-US" altLang="ja-JP" sz="1100" b="0">
            <a:solidFill>
              <a:srgbClr val="FF0000"/>
            </a:solidFill>
            <a:effectLst>
              <a:outerShdw blurRad="50800" dist="38100" algn="tr" rotWithShape="0">
                <a:srgbClr val="000000">
                  <a:alpha val="40000"/>
                </a:srgbClr>
              </a:outerShdw>
            </a:effectLst>
            <a:latin typeface="+mn-lt"/>
            <a:ea typeface="+mn-ea"/>
            <a:cs typeface="+mn-cs"/>
          </a:endParaRPr>
        </a:p>
        <a:p>
          <a:r>
            <a:rPr lang="en-US" altLang="ja-JP" sz="1100" b="0" i="0" u="none" strike="noStrike">
              <a:solidFill>
                <a:srgbClr val="FF0000"/>
              </a:solidFill>
              <a:effectLst/>
              <a:latin typeface="+mn-lt"/>
              <a:ea typeface="+mn-ea"/>
              <a:cs typeface="+mn-cs"/>
            </a:rPr>
            <a:t> Address of graduation certificate</a:t>
          </a:r>
          <a:r>
            <a:rPr lang="en-US" altLang="ja-JP">
              <a:solidFill>
                <a:srgbClr val="FF0000"/>
              </a:solidFill>
            </a:rPr>
            <a:t> </a:t>
          </a:r>
          <a:r>
            <a:rPr lang="en-US" altLang="ja-JP" sz="1100" b="0" i="0" u="none" strike="noStrike">
              <a:solidFill>
                <a:srgbClr val="FF0000"/>
              </a:solidFill>
              <a:effectLst/>
              <a:latin typeface="+mn-lt"/>
              <a:ea typeface="+mn-ea"/>
              <a:cs typeface="+mn-cs"/>
            </a:rPr>
            <a:t> Address of Family Relationship Certificate</a:t>
          </a:r>
          <a:r>
            <a:rPr lang="en-US" altLang="ja-JP">
              <a:solidFill>
                <a:srgbClr val="FF0000"/>
              </a:solidFill>
            </a:rPr>
            <a:t> </a:t>
          </a:r>
          <a:endParaRPr lang="ja-JP" altLang="ja-JP" b="0">
            <a:solidFill>
              <a:srgbClr val="FF0000"/>
            </a:solidFill>
            <a:effectLst/>
          </a:endParaRPr>
        </a:p>
      </xdr:txBody>
    </xdr:sp>
    <xdr:clientData/>
  </xdr:twoCellAnchor>
  <xdr:twoCellAnchor>
    <xdr:from>
      <xdr:col>66</xdr:col>
      <xdr:colOff>11954</xdr:colOff>
      <xdr:row>23</xdr:row>
      <xdr:rowOff>238125</xdr:rowOff>
    </xdr:from>
    <xdr:to>
      <xdr:col>73</xdr:col>
      <xdr:colOff>66749</xdr:colOff>
      <xdr:row>25</xdr:row>
      <xdr:rowOff>38472</xdr:rowOff>
    </xdr:to>
    <xdr:sp macro="" textlink="">
      <xdr:nvSpPr>
        <xdr:cNvPr id="30" name="吹き出し: 線 29">
          <a:extLst>
            <a:ext uri="{FF2B5EF4-FFF2-40B4-BE49-F238E27FC236}">
              <a16:creationId xmlns:a16="http://schemas.microsoft.com/office/drawing/2014/main" id="{00000000-0008-0000-0000-00001E000000}"/>
            </a:ext>
          </a:extLst>
        </xdr:cNvPr>
        <xdr:cNvSpPr/>
      </xdr:nvSpPr>
      <xdr:spPr>
        <a:xfrm>
          <a:off x="10276542" y="6849596"/>
          <a:ext cx="1993413" cy="539935"/>
        </a:xfrm>
        <a:prstGeom prst="borderCallout1">
          <a:avLst>
            <a:gd name="adj1" fmla="val 893"/>
            <a:gd name="adj2" fmla="val 2833"/>
            <a:gd name="adj3" fmla="val -23422"/>
            <a:gd name="adj4" fmla="val -2411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卒業の証明と一致すること</a:t>
          </a:r>
          <a:endParaRPr kumimoji="1" lang="en-US" altLang="ja-JP" sz="1100">
            <a:solidFill>
              <a:srgbClr val="FF0000"/>
            </a:solidFill>
          </a:endParaRPr>
        </a:p>
        <a:p>
          <a:pPr algn="l"/>
          <a:r>
            <a:rPr kumimoji="1" lang="ja-JP" altLang="en-US" sz="1100">
              <a:solidFill>
                <a:srgbClr val="FF0000"/>
              </a:solidFill>
            </a:rPr>
            <a:t>学校名・卒業年月は必ず同じ</a:t>
          </a:r>
        </a:p>
      </xdr:txBody>
    </xdr:sp>
    <xdr:clientData/>
  </xdr:twoCellAnchor>
  <xdr:twoCellAnchor>
    <xdr:from>
      <xdr:col>66</xdr:col>
      <xdr:colOff>49258</xdr:colOff>
      <xdr:row>25</xdr:row>
      <xdr:rowOff>311523</xdr:rowOff>
    </xdr:from>
    <xdr:to>
      <xdr:col>74</xdr:col>
      <xdr:colOff>9524</xdr:colOff>
      <xdr:row>27</xdr:row>
      <xdr:rowOff>190500</xdr:rowOff>
    </xdr:to>
    <xdr:sp macro="" textlink="">
      <xdr:nvSpPr>
        <xdr:cNvPr id="31" name="吹き出し: 線 30">
          <a:extLst>
            <a:ext uri="{FF2B5EF4-FFF2-40B4-BE49-F238E27FC236}">
              <a16:creationId xmlns:a16="http://schemas.microsoft.com/office/drawing/2014/main" id="{00000000-0008-0000-0000-00001F000000}"/>
            </a:ext>
          </a:extLst>
        </xdr:cNvPr>
        <xdr:cNvSpPr/>
      </xdr:nvSpPr>
      <xdr:spPr>
        <a:xfrm>
          <a:off x="10374358" y="7683873"/>
          <a:ext cx="2027191" cy="545727"/>
        </a:xfrm>
        <a:prstGeom prst="borderCallout1">
          <a:avLst>
            <a:gd name="adj1" fmla="val 893"/>
            <a:gd name="adj2" fmla="val 2833"/>
            <a:gd name="adj3" fmla="val 59223"/>
            <a:gd name="adj4" fmla="val -2183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rPr>
            <a:t>日本語学習証明と一致すること</a:t>
          </a:r>
          <a:endParaRPr lang="ja-JP" altLang="ja-JP">
            <a:solidFill>
              <a:srgbClr val="FF0000"/>
            </a:solidFill>
            <a:effectLst/>
          </a:endParaRPr>
        </a:p>
        <a:p>
          <a:r>
            <a:rPr kumimoji="1" lang="ja-JP" altLang="ja-JP" sz="1100">
              <a:solidFill>
                <a:srgbClr val="FF0000"/>
              </a:solidFill>
              <a:effectLst/>
              <a:latin typeface="+mn-lt"/>
              <a:ea typeface="+mn-ea"/>
              <a:cs typeface="+mn-cs"/>
            </a:rPr>
            <a:t>学校名・年月は必ず同じ</a:t>
          </a:r>
          <a:endParaRPr lang="ja-JP" altLang="ja-JP">
            <a:solidFill>
              <a:srgbClr val="FF0000"/>
            </a:solidFill>
            <a:effectLst/>
          </a:endParaRPr>
        </a:p>
        <a:p>
          <a:pPr algn="l"/>
          <a:endParaRPr kumimoji="1" lang="ja-JP" altLang="en-US" sz="1100">
            <a:solidFill>
              <a:srgbClr val="FF0000"/>
            </a:solidFill>
          </a:endParaRPr>
        </a:p>
      </xdr:txBody>
    </xdr:sp>
    <xdr:clientData/>
  </xdr:twoCellAnchor>
  <xdr:twoCellAnchor>
    <xdr:from>
      <xdr:col>67</xdr:col>
      <xdr:colOff>72105</xdr:colOff>
      <xdr:row>65</xdr:row>
      <xdr:rowOff>353718</xdr:rowOff>
    </xdr:from>
    <xdr:to>
      <xdr:col>74</xdr:col>
      <xdr:colOff>235323</xdr:colOff>
      <xdr:row>67</xdr:row>
      <xdr:rowOff>266506</xdr:rowOff>
    </xdr:to>
    <xdr:sp macro="" textlink="">
      <xdr:nvSpPr>
        <xdr:cNvPr id="32" name="吹き出し: 線 31">
          <a:extLst>
            <a:ext uri="{FF2B5EF4-FFF2-40B4-BE49-F238E27FC236}">
              <a16:creationId xmlns:a16="http://schemas.microsoft.com/office/drawing/2014/main" id="{00000000-0008-0000-0000-000020000000}"/>
            </a:ext>
          </a:extLst>
        </xdr:cNvPr>
        <xdr:cNvSpPr/>
      </xdr:nvSpPr>
      <xdr:spPr>
        <a:xfrm>
          <a:off x="10459958" y="21667306"/>
          <a:ext cx="2101836" cy="742024"/>
        </a:xfrm>
        <a:prstGeom prst="borderCallout1">
          <a:avLst>
            <a:gd name="adj1" fmla="val 893"/>
            <a:gd name="adj2" fmla="val 2833"/>
            <a:gd name="adj3" fmla="val 35361"/>
            <a:gd name="adj4" fmla="val -2411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理由書に書いてある勉強したい専門を書いてください</a:t>
          </a:r>
          <a:r>
            <a:rPr kumimoji="1" lang="zh-CN" altLang="en-US" sz="1100">
              <a:solidFill>
                <a:srgbClr val="FF0000"/>
              </a:solidFill>
            </a:rPr>
            <a:t>。</a:t>
          </a:r>
          <a:endParaRPr kumimoji="1" lang="en-US" altLang="zh-CN" sz="1100">
            <a:solidFill>
              <a:srgbClr val="FF0000"/>
            </a:solidFill>
          </a:endParaRPr>
        </a:p>
        <a:p>
          <a:pPr algn="l"/>
          <a:r>
            <a:rPr kumimoji="1" lang="ja-JP" altLang="en-US" sz="1100">
              <a:solidFill>
                <a:srgbClr val="FF0000"/>
              </a:solidFill>
            </a:rPr>
            <a:t>高卒は大学院に進学できません</a:t>
          </a:r>
        </a:p>
      </xdr:txBody>
    </xdr:sp>
    <xdr:clientData/>
  </xdr:twoCellAnchor>
  <xdr:twoCellAnchor>
    <xdr:from>
      <xdr:col>58</xdr:col>
      <xdr:colOff>0</xdr:colOff>
      <xdr:row>0</xdr:row>
      <xdr:rowOff>0</xdr:rowOff>
    </xdr:from>
    <xdr:to>
      <xdr:col>59</xdr:col>
      <xdr:colOff>0</xdr:colOff>
      <xdr:row>0</xdr:row>
      <xdr:rowOff>9525</xdr:rowOff>
    </xdr:to>
    <xdr:sp macro="" textlink="">
      <xdr:nvSpPr>
        <xdr:cNvPr id="33" name="WordArt 1">
          <a:extLst>
            <a:ext uri="{FF2B5EF4-FFF2-40B4-BE49-F238E27FC236}">
              <a16:creationId xmlns:a16="http://schemas.microsoft.com/office/drawing/2014/main" id="{00000000-0008-0000-0000-000021000000}"/>
            </a:ext>
          </a:extLst>
        </xdr:cNvPr>
        <xdr:cNvSpPr>
          <a:spLocks noChangeArrowheads="1" noChangeShapeType="1" noTextEdit="1"/>
        </xdr:cNvSpPr>
      </xdr:nvSpPr>
      <xdr:spPr bwMode="auto">
        <a:xfrm>
          <a:off x="9286875" y="0"/>
          <a:ext cx="123825" cy="9525"/>
        </a:xfrm>
        <a:prstGeom prst="rect">
          <a:avLst/>
        </a:prstGeom>
      </xdr:spPr>
      <xdr:txBody>
        <a:bodyPr wrap="none" fromWordArt="1">
          <a:prstTxWarp prst="textPlain">
            <a:avLst>
              <a:gd name="adj" fmla="val 50000"/>
            </a:avLst>
          </a:prstTxWarp>
        </a:bodyPr>
        <a:lstStyle/>
        <a:p>
          <a:pPr algn="ctr" rtl="0"/>
          <a:r>
            <a:rPr lang="en-US" altLang="ja-JP" sz="1000" u="sng" kern="10" spc="0">
              <a:ln w="9525">
                <a:solidFill>
                  <a:srgbClr val="000000"/>
                </a:solidFill>
                <a:round/>
                <a:headEnd/>
                <a:tailEnd/>
              </a:ln>
              <a:solidFill>
                <a:srgbClr val="FFFFFF"/>
              </a:solidFill>
              <a:latin typeface="MS PGothic"/>
              <a:ea typeface="MS PGothic"/>
            </a:rPr>
            <a:t>Application form for addmission </a:t>
          </a:r>
          <a:endParaRPr lang="ja-JP" altLang="en-US" sz="1000" u="sng" kern="10" spc="0">
            <a:ln w="9525">
              <a:solidFill>
                <a:srgbClr val="000000"/>
              </a:solidFill>
              <a:round/>
              <a:headEnd/>
              <a:tailEnd/>
            </a:ln>
            <a:solidFill>
              <a:srgbClr val="FFFFFF"/>
            </a:solidFill>
            <a:latin typeface="MS PGothic"/>
            <a:ea typeface="MS PGothic"/>
          </a:endParaRPr>
        </a:p>
      </xdr:txBody>
    </xdr:sp>
    <xdr:clientData/>
  </xdr:twoCellAnchor>
  <xdr:twoCellAnchor>
    <xdr:from>
      <xdr:col>58</xdr:col>
      <xdr:colOff>114300</xdr:colOff>
      <xdr:row>0</xdr:row>
      <xdr:rowOff>0</xdr:rowOff>
    </xdr:from>
    <xdr:to>
      <xdr:col>59</xdr:col>
      <xdr:colOff>0</xdr:colOff>
      <xdr:row>0</xdr:row>
      <xdr:rowOff>9525</xdr:rowOff>
    </xdr:to>
    <xdr:pic>
      <xdr:nvPicPr>
        <xdr:cNvPr id="34" name="Picture 3" descr="logo　gif　黒">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01175" y="0"/>
          <a:ext cx="9525" cy="9525"/>
        </a:xfrm>
        <a:prstGeom prst="rect">
          <a:avLst/>
        </a:prstGeom>
        <a:noFill/>
        <a:ln w="9525">
          <a:noFill/>
          <a:miter lim="800000"/>
          <a:headEnd/>
          <a:tailEnd/>
        </a:ln>
      </xdr:spPr>
    </xdr:pic>
    <xdr:clientData/>
  </xdr:twoCellAnchor>
  <xdr:twoCellAnchor>
    <xdr:from>
      <xdr:col>67</xdr:col>
      <xdr:colOff>88671</xdr:colOff>
      <xdr:row>69</xdr:row>
      <xdr:rowOff>345436</xdr:rowOff>
    </xdr:from>
    <xdr:to>
      <xdr:col>74</xdr:col>
      <xdr:colOff>110109</xdr:colOff>
      <xdr:row>72</xdr:row>
      <xdr:rowOff>34593</xdr:rowOff>
    </xdr:to>
    <xdr:sp macro="" textlink="">
      <xdr:nvSpPr>
        <xdr:cNvPr id="35" name="吹き出し: 線 34">
          <a:extLst>
            <a:ext uri="{FF2B5EF4-FFF2-40B4-BE49-F238E27FC236}">
              <a16:creationId xmlns:a16="http://schemas.microsoft.com/office/drawing/2014/main" id="{08CC5358-8A05-8E18-6CF7-1FAA0DA9D811}"/>
            </a:ext>
          </a:extLst>
        </xdr:cNvPr>
        <xdr:cNvSpPr/>
      </xdr:nvSpPr>
      <xdr:spPr>
        <a:xfrm>
          <a:off x="10475062" y="23197153"/>
          <a:ext cx="2208047" cy="741049"/>
        </a:xfrm>
        <a:prstGeom prst="borderCallout1">
          <a:avLst>
            <a:gd name="adj1" fmla="val 893"/>
            <a:gd name="adj2" fmla="val 2833"/>
            <a:gd name="adj3" fmla="val 4066"/>
            <a:gd name="adj4" fmla="val -24110"/>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日本での就職</a:t>
          </a:r>
          <a:endParaRPr kumimoji="1" lang="en-US" altLang="ja-JP" sz="1100">
            <a:solidFill>
              <a:srgbClr val="FF0000"/>
            </a:solidFill>
          </a:endParaRPr>
        </a:p>
        <a:p>
          <a:pPr algn="l"/>
          <a:r>
            <a:rPr kumimoji="1" lang="ja-JP" altLang="en-US" sz="1100">
              <a:solidFill>
                <a:srgbClr val="FF0000"/>
              </a:solidFill>
            </a:rPr>
            <a:t>帰国</a:t>
          </a:r>
          <a:endParaRPr kumimoji="1" lang="en-US" altLang="ja-JP" sz="1100">
            <a:solidFill>
              <a:srgbClr val="FF0000"/>
            </a:solidFill>
          </a:endParaRPr>
        </a:p>
        <a:p>
          <a:pPr algn="l"/>
          <a:r>
            <a:rPr kumimoji="1" lang="ja-JP" altLang="en-US" sz="1100">
              <a:solidFill>
                <a:srgbClr val="FF0000"/>
              </a:solidFill>
            </a:rPr>
            <a:t>その他　　は　</a:t>
          </a:r>
          <a:r>
            <a:rPr kumimoji="1" lang="en-US" altLang="ja-JP" sz="1100">
              <a:solidFill>
                <a:srgbClr val="FF0000"/>
              </a:solidFill>
            </a:rPr>
            <a:t>NG</a:t>
          </a:r>
          <a:r>
            <a:rPr kumimoji="1" lang="ja-JP" altLang="en-US" sz="1100">
              <a:solidFill>
                <a:srgbClr val="FF0000"/>
              </a:solidFill>
            </a:rPr>
            <a:t>です</a:t>
          </a:r>
          <a:endParaRPr kumimoji="1" lang="en-US" altLang="ja-JP" sz="1100">
            <a:solidFill>
              <a:srgbClr val="FF0000"/>
            </a:solidFill>
          </a:endParaRPr>
        </a:p>
        <a:p>
          <a:pPr algn="l"/>
          <a:endParaRPr kumimoji="1" lang="ja-JP" altLang="en-US" sz="1100">
            <a:solidFill>
              <a:srgbClr val="FF0000"/>
            </a:solidFill>
          </a:endParaRPr>
        </a:p>
      </xdr:txBody>
    </xdr:sp>
    <xdr:clientData/>
  </xdr:twoCellAnchor>
  <xdr:twoCellAnchor>
    <xdr:from>
      <xdr:col>66</xdr:col>
      <xdr:colOff>24849</xdr:colOff>
      <xdr:row>37</xdr:row>
      <xdr:rowOff>21268</xdr:rowOff>
    </xdr:from>
    <xdr:to>
      <xdr:col>73</xdr:col>
      <xdr:colOff>24848</xdr:colOff>
      <xdr:row>40</xdr:row>
      <xdr:rowOff>364435</xdr:rowOff>
    </xdr:to>
    <xdr:sp macro="" textlink="">
      <xdr:nvSpPr>
        <xdr:cNvPr id="36" name="吹き出し: 線 35">
          <a:extLst>
            <a:ext uri="{FF2B5EF4-FFF2-40B4-BE49-F238E27FC236}">
              <a16:creationId xmlns:a16="http://schemas.microsoft.com/office/drawing/2014/main" id="{B9AE2E79-F8E7-B27A-9B70-D48954B534CA}"/>
            </a:ext>
          </a:extLst>
        </xdr:cNvPr>
        <xdr:cNvSpPr/>
      </xdr:nvSpPr>
      <xdr:spPr>
        <a:xfrm>
          <a:off x="10287001" y="11525811"/>
          <a:ext cx="1946412" cy="1005776"/>
        </a:xfrm>
        <a:prstGeom prst="borderCallout1">
          <a:avLst>
            <a:gd name="adj1" fmla="val 893"/>
            <a:gd name="adj2" fmla="val 2833"/>
            <a:gd name="adj3" fmla="val 59223"/>
            <a:gd name="adj4" fmla="val -21836"/>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rgbClr val="FF0000"/>
              </a:solidFill>
            </a:rPr>
            <a:t>No</a:t>
          </a:r>
          <a:r>
            <a:rPr kumimoji="1" lang="ja-JP" altLang="en-US" sz="1100">
              <a:solidFill>
                <a:srgbClr val="FF0000"/>
              </a:solidFill>
            </a:rPr>
            <a:t>の場合、回数は記入しないでください</a:t>
          </a:r>
          <a:r>
            <a:rPr kumimoji="1" lang="en-US" altLang="ja-JP" sz="1100">
              <a:solidFill>
                <a:srgbClr val="FF0000"/>
              </a:solidFill>
            </a:rPr>
            <a:t>yes</a:t>
          </a:r>
          <a:r>
            <a:rPr kumimoji="1" lang="ja-JP" altLang="en-US" sz="1100">
              <a:solidFill>
                <a:srgbClr val="FF0000"/>
              </a:solidFill>
            </a:rPr>
            <a:t>の場合、回数を記入してください。そしてパスポートコピーを提出してください</a:t>
          </a:r>
        </a:p>
      </xdr:txBody>
    </xdr:sp>
    <xdr:clientData/>
  </xdr:twoCellAnchor>
  <xdr:twoCellAnchor>
    <xdr:from>
      <xdr:col>63</xdr:col>
      <xdr:colOff>28575</xdr:colOff>
      <xdr:row>4</xdr:row>
      <xdr:rowOff>66675</xdr:rowOff>
    </xdr:from>
    <xdr:to>
      <xdr:col>74</xdr:col>
      <xdr:colOff>323850</xdr:colOff>
      <xdr:row>8</xdr:row>
      <xdr:rowOff>0</xdr:rowOff>
    </xdr:to>
    <xdr:sp macro="" textlink="">
      <xdr:nvSpPr>
        <xdr:cNvPr id="2" name="テキスト ボックス 1"/>
        <xdr:cNvSpPr txBox="1"/>
      </xdr:nvSpPr>
      <xdr:spPr>
        <a:xfrm>
          <a:off x="9982200" y="942975"/>
          <a:ext cx="2733675"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間違えると</a:t>
          </a:r>
          <a:r>
            <a:rPr kumimoji="1" lang="en-US" altLang="ja-JP" sz="1100">
              <a:solidFill>
                <a:srgbClr val="FF0000"/>
              </a:solidFill>
            </a:rPr>
            <a:t>COE</a:t>
          </a:r>
          <a:r>
            <a:rPr kumimoji="1" lang="ja-JP" altLang="en-US" sz="1100">
              <a:solidFill>
                <a:srgbClr val="FF0000"/>
              </a:solidFill>
            </a:rPr>
            <a:t>の申請ができなくなりますので、必ず再確認してください。</a:t>
          </a:r>
        </a:p>
        <a:p>
          <a:r>
            <a:rPr kumimoji="1" lang="en-US" altLang="ja-JP" sz="1100">
              <a:solidFill>
                <a:srgbClr val="FF0000"/>
              </a:solidFill>
            </a:rPr>
            <a:t>If you make a mistake, you will not be able to apply for a COE, so be sure to double-check.</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161186</xdr:colOff>
      <xdr:row>1</xdr:row>
      <xdr:rowOff>269754</xdr:rowOff>
    </xdr:from>
    <xdr:ext cx="525238" cy="268212"/>
    <xdr:sp macro="" textlink="">
      <xdr:nvSpPr>
        <xdr:cNvPr id="3" name="Text Box 16">
          <a:hlinkClick xmlns:r="http://schemas.openxmlformats.org/officeDocument/2006/relationships" r:id="rId1"/>
          <a:extLst>
            <a:ext uri="{FF2B5EF4-FFF2-40B4-BE49-F238E27FC236}">
              <a16:creationId xmlns:a16="http://schemas.microsoft.com/office/drawing/2014/main" id="{00000000-0008-0000-0300-000003000000}"/>
            </a:ext>
          </a:extLst>
        </xdr:cNvPr>
        <xdr:cNvSpPr txBox="1">
          <a:spLocks noChangeArrowheads="1"/>
        </xdr:cNvSpPr>
      </xdr:nvSpPr>
      <xdr:spPr bwMode="auto">
        <a:xfrm>
          <a:off x="161186" y="831729"/>
          <a:ext cx="525238" cy="268212"/>
        </a:xfrm>
        <a:prstGeom prst="rect">
          <a:avLst/>
        </a:prstGeom>
        <a:solidFill>
          <a:srgbClr val="CCCCFF"/>
        </a:solidFill>
        <a:ln w="57150" cmpd="thickThin">
          <a:solidFill>
            <a:srgbClr val="000000"/>
          </a:solidFill>
          <a:miter lim="800000"/>
          <a:headEnd/>
          <a:tailEnd/>
        </a:ln>
      </xdr:spPr>
      <xdr:txBody>
        <a:bodyPr wrap="none" lIns="18288" tIns="18288" rIns="18288" bIns="18288" anchor="ctr" upright="1">
          <a:spAutoFit/>
        </a:bodyPr>
        <a:lstStyle/>
        <a:p>
          <a:pPr algn="ctr" rtl="0">
            <a:defRPr sz="1000"/>
          </a:pPr>
          <a:r>
            <a:rPr lang="zh-CN" altLang="en-US" sz="1100" b="0" i="0" strike="noStrike">
              <a:solidFill>
                <a:srgbClr val="000000"/>
              </a:solidFill>
              <a:latin typeface="宋体"/>
              <a:ea typeface="宋体"/>
            </a:rPr>
            <a:t>日本語</a:t>
          </a:r>
        </a:p>
      </xdr:txBody>
    </xdr:sp>
    <xdr:clientData/>
  </xdr:oneCellAnchor>
  <xdr:twoCellAnchor editAs="oneCell">
    <xdr:from>
      <xdr:col>0</xdr:col>
      <xdr:colOff>118110</xdr:colOff>
      <xdr:row>25</xdr:row>
      <xdr:rowOff>95250</xdr:rowOff>
    </xdr:from>
    <xdr:to>
      <xdr:col>1</xdr:col>
      <xdr:colOff>118110</xdr:colOff>
      <xdr:row>25</xdr:row>
      <xdr:rowOff>390525</xdr:rowOff>
    </xdr:to>
    <xdr:sp macro="" textlink="">
      <xdr:nvSpPr>
        <xdr:cNvPr id="4" name="Text Box 16">
          <a:hlinkClick xmlns:r="http://schemas.openxmlformats.org/officeDocument/2006/relationships" r:id="rId2"/>
          <a:extLst>
            <a:ext uri="{FF2B5EF4-FFF2-40B4-BE49-F238E27FC236}">
              <a16:creationId xmlns:a16="http://schemas.microsoft.com/office/drawing/2014/main" id="{00000000-0008-0000-0300-000004000000}"/>
            </a:ext>
          </a:extLst>
        </xdr:cNvPr>
        <xdr:cNvSpPr txBox="1">
          <a:spLocks noChangeArrowheads="1"/>
        </xdr:cNvSpPr>
      </xdr:nvSpPr>
      <xdr:spPr bwMode="auto">
        <a:xfrm>
          <a:off x="118110" y="11772900"/>
          <a:ext cx="466725" cy="295275"/>
        </a:xfrm>
        <a:prstGeom prst="rect">
          <a:avLst/>
        </a:prstGeom>
        <a:solidFill>
          <a:srgbClr val="CCCCFF"/>
        </a:solidFill>
        <a:ln w="57150" cmpd="thickThin">
          <a:solidFill>
            <a:srgbClr val="000000"/>
          </a:solidFill>
          <a:miter lim="800000"/>
          <a:headEnd/>
          <a:tailEnd/>
        </a:ln>
      </xdr:spPr>
      <xdr:txBody>
        <a:bodyPr vertOverflow="clip" wrap="square" lIns="18288" tIns="18288" rIns="18288" bIns="18288" anchor="ctr" upright="1"/>
        <a:lstStyle/>
        <a:p>
          <a:pPr algn="ctr" rtl="0">
            <a:defRPr sz="1000"/>
          </a:pPr>
          <a:r>
            <a:rPr lang="zh-CN" altLang="en-US" sz="1100" b="0" i="0" strike="noStrike">
              <a:solidFill>
                <a:srgbClr val="000000"/>
              </a:solidFill>
              <a:latin typeface="宋体"/>
              <a:ea typeface="宋体"/>
            </a:rPr>
            <a:t>英語</a:t>
          </a:r>
        </a:p>
      </xdr:txBody>
    </xdr:sp>
    <xdr:clientData/>
  </xdr:twoCellAnchor>
  <xdr:twoCellAnchor editAs="oneCell">
    <xdr:from>
      <xdr:col>0</xdr:col>
      <xdr:colOff>87630</xdr:colOff>
      <xdr:row>41</xdr:row>
      <xdr:rowOff>114300</xdr:rowOff>
    </xdr:from>
    <xdr:to>
      <xdr:col>1</xdr:col>
      <xdr:colOff>87630</xdr:colOff>
      <xdr:row>1048576</xdr:row>
      <xdr:rowOff>142875</xdr:rowOff>
    </xdr:to>
    <xdr:sp macro="" textlink="">
      <xdr:nvSpPr>
        <xdr:cNvPr id="6" name="Text Box 16">
          <a:hlinkClick xmlns:r="http://schemas.openxmlformats.org/officeDocument/2006/relationships" r:id="rId2"/>
          <a:extLst>
            <a:ext uri="{FF2B5EF4-FFF2-40B4-BE49-F238E27FC236}">
              <a16:creationId xmlns:a16="http://schemas.microsoft.com/office/drawing/2014/main" id="{00000000-0008-0000-0300-000006000000}"/>
            </a:ext>
          </a:extLst>
        </xdr:cNvPr>
        <xdr:cNvSpPr txBox="1">
          <a:spLocks noChangeArrowheads="1"/>
        </xdr:cNvSpPr>
      </xdr:nvSpPr>
      <xdr:spPr bwMode="auto">
        <a:xfrm>
          <a:off x="87630" y="22164675"/>
          <a:ext cx="466725" cy="295275"/>
        </a:xfrm>
        <a:prstGeom prst="rect">
          <a:avLst/>
        </a:prstGeom>
        <a:solidFill>
          <a:srgbClr val="CCCCFF"/>
        </a:solidFill>
        <a:ln w="57150" cmpd="thickThin">
          <a:solidFill>
            <a:srgbClr val="000000"/>
          </a:solidFill>
          <a:miter lim="800000"/>
          <a:headEnd/>
          <a:tailEnd/>
        </a:ln>
      </xdr:spPr>
      <xdr:txBody>
        <a:bodyPr vertOverflow="clip" wrap="square" lIns="18288" tIns="18288" rIns="18288" bIns="18288" anchor="ctr" upright="1"/>
        <a:lstStyle/>
        <a:p>
          <a:pPr algn="ctr" rtl="0">
            <a:defRPr sz="1000"/>
          </a:pPr>
          <a:r>
            <a:rPr lang="zh-CN" altLang="en-US" sz="1100" b="0" i="0" strike="noStrike">
              <a:solidFill>
                <a:srgbClr val="000000"/>
              </a:solidFill>
              <a:latin typeface="宋体"/>
              <a:ea typeface="宋体"/>
            </a:rPr>
            <a:t>英語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533400</xdr:colOff>
      <xdr:row>23</xdr:row>
      <xdr:rowOff>133350</xdr:rowOff>
    </xdr:from>
    <xdr:to>
      <xdr:col>4</xdr:col>
      <xdr:colOff>285750</xdr:colOff>
      <xdr:row>23</xdr:row>
      <xdr:rowOff>133350</xdr:rowOff>
    </xdr:to>
    <xdr:sp macro="" textlink="">
      <xdr:nvSpPr>
        <xdr:cNvPr id="11791" name="Line 1">
          <a:extLst>
            <a:ext uri="{FF2B5EF4-FFF2-40B4-BE49-F238E27FC236}">
              <a16:creationId xmlns:a16="http://schemas.microsoft.com/office/drawing/2014/main" id="{00000000-0008-0000-0400-00000F2E0000}"/>
            </a:ext>
          </a:extLst>
        </xdr:cNvPr>
        <xdr:cNvSpPr>
          <a:spLocks noChangeShapeType="1"/>
        </xdr:cNvSpPr>
      </xdr:nvSpPr>
      <xdr:spPr bwMode="auto">
        <a:xfrm>
          <a:off x="2905125" y="7477125"/>
          <a:ext cx="333375" cy="0"/>
        </a:xfrm>
        <a:prstGeom prst="line">
          <a:avLst/>
        </a:prstGeom>
        <a:noFill/>
        <a:ln w="9525">
          <a:solidFill>
            <a:srgbClr val="000000"/>
          </a:solidFill>
          <a:round/>
          <a:headEnd/>
          <a:tailEnd/>
        </a:ln>
      </xdr:spPr>
    </xdr:sp>
    <xdr:clientData/>
  </xdr:twoCellAnchor>
  <xdr:twoCellAnchor>
    <xdr:from>
      <xdr:col>5</xdr:col>
      <xdr:colOff>466725</xdr:colOff>
      <xdr:row>23</xdr:row>
      <xdr:rowOff>152400</xdr:rowOff>
    </xdr:from>
    <xdr:to>
      <xdr:col>6</xdr:col>
      <xdr:colOff>219075</xdr:colOff>
      <xdr:row>23</xdr:row>
      <xdr:rowOff>152400</xdr:rowOff>
    </xdr:to>
    <xdr:sp macro="" textlink="">
      <xdr:nvSpPr>
        <xdr:cNvPr id="11792" name="Line 2">
          <a:extLst>
            <a:ext uri="{FF2B5EF4-FFF2-40B4-BE49-F238E27FC236}">
              <a16:creationId xmlns:a16="http://schemas.microsoft.com/office/drawing/2014/main" id="{00000000-0008-0000-0400-0000102E0000}"/>
            </a:ext>
          </a:extLst>
        </xdr:cNvPr>
        <xdr:cNvSpPr>
          <a:spLocks noChangeShapeType="1"/>
        </xdr:cNvSpPr>
      </xdr:nvSpPr>
      <xdr:spPr bwMode="auto">
        <a:xfrm>
          <a:off x="4000500" y="7496175"/>
          <a:ext cx="333375" cy="0"/>
        </a:xfrm>
        <a:prstGeom prst="line">
          <a:avLst/>
        </a:prstGeom>
        <a:noFill/>
        <a:ln w="9525">
          <a:solidFill>
            <a:srgbClr val="000000"/>
          </a:solidFill>
          <a:round/>
          <a:headEnd/>
          <a:tailEnd/>
        </a:ln>
      </xdr:spPr>
    </xdr:sp>
    <xdr:clientData/>
  </xdr:twoCellAnchor>
  <xdr:twoCellAnchor>
    <xdr:from>
      <xdr:col>7</xdr:col>
      <xdr:colOff>495300</xdr:colOff>
      <xdr:row>23</xdr:row>
      <xdr:rowOff>142875</xdr:rowOff>
    </xdr:from>
    <xdr:to>
      <xdr:col>8</xdr:col>
      <xdr:colOff>266700</xdr:colOff>
      <xdr:row>23</xdr:row>
      <xdr:rowOff>142875</xdr:rowOff>
    </xdr:to>
    <xdr:sp macro="" textlink="">
      <xdr:nvSpPr>
        <xdr:cNvPr id="11793" name="Line 3">
          <a:extLst>
            <a:ext uri="{FF2B5EF4-FFF2-40B4-BE49-F238E27FC236}">
              <a16:creationId xmlns:a16="http://schemas.microsoft.com/office/drawing/2014/main" id="{00000000-0008-0000-0400-0000112E0000}"/>
            </a:ext>
          </a:extLst>
        </xdr:cNvPr>
        <xdr:cNvSpPr>
          <a:spLocks noChangeShapeType="1"/>
        </xdr:cNvSpPr>
      </xdr:nvSpPr>
      <xdr:spPr bwMode="auto">
        <a:xfrm>
          <a:off x="5191125" y="7486650"/>
          <a:ext cx="352425" cy="0"/>
        </a:xfrm>
        <a:prstGeom prst="line">
          <a:avLst/>
        </a:prstGeom>
        <a:noFill/>
        <a:ln w="9525">
          <a:solidFill>
            <a:srgbClr val="000000"/>
          </a:solidFill>
          <a:round/>
          <a:headEnd/>
          <a:tailEnd/>
        </a:ln>
      </xdr:spPr>
    </xdr:sp>
    <xdr:clientData/>
  </xdr:twoCellAnchor>
  <xdr:twoCellAnchor>
    <xdr:from>
      <xdr:col>9</xdr:col>
      <xdr:colOff>485775</xdr:colOff>
      <xdr:row>23</xdr:row>
      <xdr:rowOff>142875</xdr:rowOff>
    </xdr:from>
    <xdr:to>
      <xdr:col>10</xdr:col>
      <xdr:colOff>200025</xdr:colOff>
      <xdr:row>23</xdr:row>
      <xdr:rowOff>142875</xdr:rowOff>
    </xdr:to>
    <xdr:sp macro="" textlink="">
      <xdr:nvSpPr>
        <xdr:cNvPr id="11794" name="Line 4">
          <a:extLst>
            <a:ext uri="{FF2B5EF4-FFF2-40B4-BE49-F238E27FC236}">
              <a16:creationId xmlns:a16="http://schemas.microsoft.com/office/drawing/2014/main" id="{00000000-0008-0000-0400-0000122E0000}"/>
            </a:ext>
          </a:extLst>
        </xdr:cNvPr>
        <xdr:cNvSpPr>
          <a:spLocks noChangeShapeType="1"/>
        </xdr:cNvSpPr>
      </xdr:nvSpPr>
      <xdr:spPr bwMode="auto">
        <a:xfrm>
          <a:off x="6343650" y="7486650"/>
          <a:ext cx="295275" cy="0"/>
        </a:xfrm>
        <a:prstGeom prst="line">
          <a:avLst/>
        </a:prstGeom>
        <a:noFill/>
        <a:ln w="9525">
          <a:solidFill>
            <a:srgbClr val="000000"/>
          </a:solidFill>
          <a:round/>
          <a:headEnd/>
          <a:tailEnd/>
        </a:ln>
      </xdr:spPr>
    </xdr:sp>
    <xdr:clientData/>
  </xdr:twoCellAnchor>
  <xdr:twoCellAnchor editAs="oneCell">
    <xdr:from>
      <xdr:col>0</xdr:col>
      <xdr:colOff>124480</xdr:colOff>
      <xdr:row>34</xdr:row>
      <xdr:rowOff>116205</xdr:rowOff>
    </xdr:from>
    <xdr:to>
      <xdr:col>0</xdr:col>
      <xdr:colOff>543291</xdr:colOff>
      <xdr:row>35</xdr:row>
      <xdr:rowOff>25345</xdr:rowOff>
    </xdr:to>
    <xdr:sp macro="" textlink="">
      <xdr:nvSpPr>
        <xdr:cNvPr id="2" name="Text Box 7">
          <a:hlinkClick xmlns:r="http://schemas.openxmlformats.org/officeDocument/2006/relationships" r:id="rId1"/>
          <a:extLst>
            <a:ext uri="{FF2B5EF4-FFF2-40B4-BE49-F238E27FC236}">
              <a16:creationId xmlns:a16="http://schemas.microsoft.com/office/drawing/2014/main" id="{00000000-0008-0000-0400-000002000000}"/>
            </a:ext>
          </a:extLst>
        </xdr:cNvPr>
        <xdr:cNvSpPr txBox="1">
          <a:spLocks noChangeArrowheads="1"/>
        </xdr:cNvSpPr>
      </xdr:nvSpPr>
      <xdr:spPr>
        <a:xfrm>
          <a:off x="120650" y="10233025"/>
          <a:ext cx="381000" cy="320040"/>
        </a:xfrm>
        <a:prstGeom prst="rect">
          <a:avLst/>
        </a:prstGeom>
        <a:solidFill>
          <a:srgbClr val="CCCCFF"/>
        </a:solidFill>
        <a:ln w="57150" cmpd="thickThin">
          <a:solidFill>
            <a:srgbClr val="000000"/>
          </a:solidFill>
          <a:miter lim="800000"/>
        </a:ln>
      </xdr:spPr>
      <xdr:txBody>
        <a:bodyPr vertOverflow="clip" wrap="square" lIns="18288" tIns="18288" rIns="18288" bIns="18288" anchor="ctr" upright="1"/>
        <a:lstStyle/>
        <a:p>
          <a:pPr algn="ctr" rtl="0">
            <a:defRPr sz="1000"/>
          </a:pPr>
          <a:r>
            <a:rPr lang="zh-CN" altLang="en-US" sz="1100" b="0" i="0" strike="noStrike">
              <a:solidFill>
                <a:srgbClr val="000000"/>
              </a:solidFill>
              <a:latin typeface="宋体" panose="02010600030101010101" pitchFamily="7" charset="-122"/>
              <a:ea typeface="宋体" panose="02010600030101010101" pitchFamily="7" charset="-122"/>
            </a:rPr>
            <a:t>英語</a:t>
          </a:r>
        </a:p>
      </xdr:txBody>
    </xdr:sp>
    <xdr:clientData/>
  </xdr:twoCellAnchor>
  <xdr:oneCellAnchor>
    <xdr:from>
      <xdr:col>0</xdr:col>
      <xdr:colOff>203221</xdr:colOff>
      <xdr:row>0</xdr:row>
      <xdr:rowOff>501492</xdr:rowOff>
    </xdr:from>
    <xdr:ext cx="509775" cy="268212"/>
    <xdr:sp macro="" textlink="">
      <xdr:nvSpPr>
        <xdr:cNvPr id="3" name="Text Box 7">
          <a:hlinkClick xmlns:r="http://schemas.openxmlformats.org/officeDocument/2006/relationships" r:id="rId2"/>
          <a:extLst>
            <a:ext uri="{FF2B5EF4-FFF2-40B4-BE49-F238E27FC236}">
              <a16:creationId xmlns:a16="http://schemas.microsoft.com/office/drawing/2014/main" id="{00000000-0008-0000-0400-000003000000}"/>
            </a:ext>
          </a:extLst>
        </xdr:cNvPr>
        <xdr:cNvSpPr txBox="1">
          <a:spLocks noChangeArrowheads="1"/>
        </xdr:cNvSpPr>
      </xdr:nvSpPr>
      <xdr:spPr>
        <a:xfrm>
          <a:off x="184171" y="501492"/>
          <a:ext cx="460126" cy="220317"/>
        </a:xfrm>
        <a:prstGeom prst="rect">
          <a:avLst/>
        </a:prstGeom>
        <a:solidFill>
          <a:srgbClr val="CCCCFF"/>
        </a:solidFill>
        <a:ln w="57150" cmpd="thickThin">
          <a:solidFill>
            <a:srgbClr val="000000"/>
          </a:solidFill>
          <a:miter lim="800000"/>
        </a:ln>
      </xdr:spPr>
      <xdr:txBody>
        <a:bodyPr wrap="none" lIns="18288" tIns="18288" rIns="18288" bIns="18288" anchor="ctr" upright="1">
          <a:spAutoFit/>
        </a:bodyPr>
        <a:lstStyle/>
        <a:p>
          <a:pPr algn="ctr" rtl="0">
            <a:defRPr sz="1000"/>
          </a:pPr>
          <a:r>
            <a:rPr lang="zh-CN" altLang="en-US" sz="1100" b="0" i="0" strike="noStrike">
              <a:solidFill>
                <a:srgbClr val="000000"/>
              </a:solidFill>
              <a:latin typeface="宋体" panose="02010600030101010101" pitchFamily="7" charset="-122"/>
              <a:ea typeface="宋体" panose="02010600030101010101" pitchFamily="7" charset="-122"/>
            </a:rPr>
            <a:t>日本語</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4"/>
  </sheetPr>
  <dimension ref="A1:EO1060"/>
  <sheetViews>
    <sheetView showGridLines="0" tabSelected="1" topLeftCell="B4" workbookViewId="0">
      <selection activeCell="BR113" sqref="BR113"/>
    </sheetView>
  </sheetViews>
  <sheetFormatPr defaultColWidth="0" defaultRowHeight="13.5" zeroHeight="1"/>
  <cols>
    <col min="1" max="1" width="4.25" style="37" customWidth="1"/>
    <col min="2" max="2" width="3.375" style="37" customWidth="1"/>
    <col min="3" max="3" width="1.625" style="95" customWidth="1"/>
    <col min="4" max="4" width="3.5" style="95" customWidth="1"/>
    <col min="5" max="5" width="2" style="95" customWidth="1"/>
    <col min="6" max="6" width="1.625" style="37" customWidth="1"/>
    <col min="7" max="7" width="1.625" style="37" hidden="1" customWidth="1"/>
    <col min="8" max="8" width="1.625" style="37" customWidth="1"/>
    <col min="9" max="9" width="1.25" style="37" customWidth="1"/>
    <col min="10" max="10" width="2.625" style="37" customWidth="1"/>
    <col min="11" max="11" width="4.375" style="37" customWidth="1"/>
    <col min="12" max="12" width="1.625" style="37" customWidth="1"/>
    <col min="13" max="13" width="2.625" style="196" customWidth="1"/>
    <col min="14" max="14" width="1.625" style="37" customWidth="1"/>
    <col min="15" max="15" width="2" style="37" customWidth="1"/>
    <col min="16" max="16" width="1.625" style="37" customWidth="1"/>
    <col min="17" max="17" width="2.5" style="37" customWidth="1"/>
    <col min="18" max="18" width="1.625" style="37" customWidth="1"/>
    <col min="19" max="19" width="2" style="37" customWidth="1"/>
    <col min="20" max="20" width="2.25" style="37" customWidth="1"/>
    <col min="21" max="21" width="2.5" style="37" customWidth="1"/>
    <col min="22" max="22" width="1.375" style="37" customWidth="1"/>
    <col min="23" max="23" width="2.5" style="37" customWidth="1"/>
    <col min="24" max="24" width="1.625" style="37" customWidth="1"/>
    <col min="25" max="25" width="0.75" style="37" customWidth="1"/>
    <col min="26" max="26" width="1.625" style="37" customWidth="1"/>
    <col min="27" max="28" width="2" style="37" customWidth="1"/>
    <col min="29" max="29" width="3.5" style="37" customWidth="1"/>
    <col min="30" max="30" width="1.375" style="37" customWidth="1"/>
    <col min="31" max="31" width="1.625" style="37" customWidth="1"/>
    <col min="32" max="32" width="2.125" style="37" customWidth="1"/>
    <col min="33" max="33" width="1.625" style="37" customWidth="1"/>
    <col min="34" max="34" width="2.125" style="37" customWidth="1"/>
    <col min="35" max="35" width="2.25" style="37" customWidth="1"/>
    <col min="36" max="36" width="2.125" style="37" customWidth="1"/>
    <col min="37" max="37" width="1.25" style="37" customWidth="1"/>
    <col min="38" max="38" width="3.375" style="37" customWidth="1"/>
    <col min="39" max="39" width="2.125" style="37" customWidth="1"/>
    <col min="40" max="40" width="1.75" style="37" customWidth="1"/>
    <col min="41" max="41" width="2.75" style="37" customWidth="1"/>
    <col min="42" max="42" width="2.375" style="37" customWidth="1"/>
    <col min="43" max="43" width="1.875" style="37" customWidth="1"/>
    <col min="44" max="44" width="1.125" style="37" customWidth="1"/>
    <col min="45" max="45" width="2.875" style="37" customWidth="1"/>
    <col min="46" max="46" width="1.625" style="37" customWidth="1"/>
    <col min="47" max="47" width="0.75" style="37" customWidth="1"/>
    <col min="48" max="50" width="1.625" style="37" customWidth="1"/>
    <col min="51" max="51" width="2.25" style="37" customWidth="1"/>
    <col min="52" max="52" width="2" style="37" customWidth="1"/>
    <col min="53" max="53" width="1.25" style="37" customWidth="1"/>
    <col min="54" max="54" width="2.875" style="37" customWidth="1"/>
    <col min="55" max="55" width="2.75" style="37" customWidth="1"/>
    <col min="56" max="56" width="3.125" style="37" customWidth="1"/>
    <col min="57" max="57" width="2.625" style="37" customWidth="1"/>
    <col min="58" max="58" width="2.375" style="37" customWidth="1"/>
    <col min="59" max="59" width="1.625" style="37" customWidth="1"/>
    <col min="60" max="60" width="2.125" style="37" customWidth="1"/>
    <col min="61" max="61" width="1.875" style="37" customWidth="1"/>
    <col min="62" max="62" width="2.125" style="37" customWidth="1"/>
    <col min="63" max="69" width="1.625" style="37" customWidth="1"/>
    <col min="70" max="70" width="10" style="37" customWidth="1"/>
    <col min="71" max="71" width="7.375" style="37" bestFit="1" customWidth="1"/>
    <col min="72" max="74" width="1.625" style="37" customWidth="1"/>
    <col min="75" max="75" width="4.5" style="37" customWidth="1"/>
    <col min="76" max="16384" width="0" style="37" hidden="1"/>
  </cols>
  <sheetData>
    <row r="1" spans="1:145" s="28" customFormat="1" ht="54" hidden="1" customHeight="1">
      <c r="A1" s="356"/>
      <c r="B1" s="575" t="s">
        <v>0</v>
      </c>
      <c r="C1" s="576"/>
      <c r="D1" s="576"/>
      <c r="E1" s="576"/>
      <c r="F1" s="576"/>
      <c r="G1" s="577">
        <f>R145</f>
        <v>0</v>
      </c>
      <c r="H1" s="578"/>
      <c r="I1" s="578"/>
      <c r="J1" s="578"/>
      <c r="K1" s="578"/>
      <c r="L1" s="578"/>
      <c r="M1" s="578"/>
      <c r="N1" s="578"/>
      <c r="O1" s="579"/>
      <c r="P1" s="580" t="s">
        <v>613</v>
      </c>
      <c r="Q1" s="581"/>
      <c r="R1" s="581"/>
      <c r="S1" s="581"/>
      <c r="T1" s="582" t="str">
        <f>+R145&amp;AW145&amp;AW146</f>
        <v/>
      </c>
      <c r="U1" s="583"/>
      <c r="V1" s="583"/>
      <c r="W1" s="583"/>
      <c r="X1" s="583"/>
      <c r="Y1" s="583"/>
      <c r="Z1" s="583"/>
      <c r="AA1" s="583"/>
      <c r="AB1" s="584"/>
      <c r="AC1" s="897" t="s">
        <v>612</v>
      </c>
      <c r="AD1" s="898"/>
      <c r="AE1" s="898"/>
      <c r="AF1" s="582">
        <f>+J146</f>
        <v>0</v>
      </c>
      <c r="AG1" s="583"/>
      <c r="AH1" s="583"/>
      <c r="AI1" s="583"/>
      <c r="AJ1" s="583"/>
      <c r="AK1" s="583"/>
      <c r="AL1" s="583"/>
      <c r="AM1" s="583"/>
      <c r="AN1" s="584"/>
      <c r="AO1" s="899" t="s">
        <v>555</v>
      </c>
      <c r="AP1" s="900"/>
      <c r="AQ1" s="900"/>
      <c r="AR1" s="900"/>
      <c r="AS1" s="900"/>
      <c r="AT1" s="585">
        <v>17.89</v>
      </c>
      <c r="AU1" s="585"/>
      <c r="AV1" s="585"/>
      <c r="AW1" s="585"/>
      <c r="AX1" s="585"/>
      <c r="AY1" s="585"/>
      <c r="AZ1" s="585"/>
      <c r="BA1" s="586"/>
      <c r="BB1" s="944" t="s">
        <v>550</v>
      </c>
      <c r="BC1" s="945"/>
      <c r="BD1" s="924">
        <f>B137*AT1</f>
        <v>0</v>
      </c>
      <c r="BE1" s="946"/>
      <c r="BF1" s="923" t="s">
        <v>563</v>
      </c>
      <c r="BG1" s="924"/>
      <c r="BH1" s="925"/>
      <c r="BI1" s="926"/>
      <c r="BJ1" s="893" t="s">
        <v>551</v>
      </c>
      <c r="BK1" s="894"/>
      <c r="BL1" s="895"/>
      <c r="BM1" s="895"/>
      <c r="BN1" s="895"/>
      <c r="BO1" s="896"/>
      <c r="BP1" s="325"/>
      <c r="BQ1" s="325"/>
      <c r="BR1" s="325">
        <f>AW129</f>
        <v>0</v>
      </c>
      <c r="BS1" s="326"/>
      <c r="BT1" s="327"/>
      <c r="BU1" s="327"/>
      <c r="BV1" s="327"/>
      <c r="BW1" s="327"/>
      <c r="BX1" s="26"/>
      <c r="BY1" s="26"/>
      <c r="BZ1" s="26"/>
      <c r="CA1" s="26"/>
      <c r="CB1" s="26"/>
      <c r="CC1" s="26"/>
      <c r="CD1" s="26"/>
      <c r="CE1" s="26"/>
      <c r="CF1" s="26"/>
      <c r="CG1" s="26"/>
      <c r="CH1" s="26"/>
      <c r="CI1" s="26"/>
      <c r="CJ1" s="26"/>
      <c r="CK1" s="26"/>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row>
    <row r="2" spans="1:145" s="34" customFormat="1" ht="54" hidden="1" customHeight="1">
      <c r="A2" s="613" t="s">
        <v>192</v>
      </c>
      <c r="B2" s="614"/>
      <c r="C2" s="614"/>
      <c r="D2" s="614"/>
      <c r="E2" s="614"/>
      <c r="F2" s="614"/>
      <c r="G2" s="614"/>
      <c r="H2" s="614"/>
      <c r="I2" s="615">
        <f>経費支弁者職業</f>
        <v>0</v>
      </c>
      <c r="J2" s="615"/>
      <c r="K2" s="615"/>
      <c r="L2" s="615"/>
      <c r="M2" s="615"/>
      <c r="N2" s="615"/>
      <c r="O2" s="615"/>
      <c r="P2" s="616"/>
      <c r="Q2" s="617"/>
      <c r="R2" s="617"/>
      <c r="S2" s="617"/>
      <c r="T2" s="617"/>
      <c r="U2" s="618"/>
      <c r="V2" s="619"/>
      <c r="W2" s="619"/>
      <c r="X2" s="619"/>
      <c r="Y2" s="619"/>
      <c r="Z2" s="619"/>
      <c r="AA2" s="619"/>
      <c r="AB2" s="620"/>
      <c r="AC2" s="621" t="s">
        <v>556</v>
      </c>
      <c r="AD2" s="622"/>
      <c r="AE2" s="622"/>
      <c r="AF2" s="622"/>
      <c r="AG2" s="622"/>
      <c r="AH2" s="622"/>
      <c r="AI2" s="622"/>
      <c r="AJ2" s="622"/>
      <c r="AK2" s="618">
        <f>経費支弁者TEL</f>
        <v>0</v>
      </c>
      <c r="AL2" s="619"/>
      <c r="AM2" s="619"/>
      <c r="AN2" s="619"/>
      <c r="AO2" s="620"/>
      <c r="AP2" s="622" t="s">
        <v>1</v>
      </c>
      <c r="AQ2" s="622"/>
      <c r="AR2" s="622"/>
      <c r="AS2" s="622"/>
      <c r="AT2" s="622"/>
      <c r="AU2" s="622"/>
      <c r="AV2" s="622"/>
      <c r="AW2" s="622"/>
      <c r="AX2" s="622"/>
      <c r="AY2" s="623">
        <f>ROUNDUP(BD1,-4)</f>
        <v>0</v>
      </c>
      <c r="AZ2" s="624"/>
      <c r="BA2" s="624"/>
      <c r="BB2" s="624"/>
      <c r="BC2" s="625"/>
      <c r="BD2" s="626" t="s">
        <v>2</v>
      </c>
      <c r="BE2" s="627"/>
      <c r="BF2" s="627"/>
      <c r="BG2" s="627"/>
      <c r="BH2" s="628"/>
      <c r="BI2" s="573">
        <f>出生地</f>
        <v>0</v>
      </c>
      <c r="BJ2" s="574"/>
      <c r="BK2" s="574"/>
      <c r="BL2" s="574"/>
      <c r="BM2" s="574"/>
      <c r="BN2" s="574"/>
      <c r="BO2" s="574"/>
      <c r="BP2" s="29"/>
      <c r="BQ2" s="30"/>
      <c r="BR2" s="31"/>
      <c r="BS2" s="31"/>
      <c r="BT2" s="31"/>
      <c r="BU2" s="31"/>
      <c r="BV2" s="31"/>
      <c r="BW2" s="31"/>
      <c r="BX2" s="26"/>
      <c r="BY2" s="26"/>
      <c r="BZ2" s="26"/>
      <c r="CA2" s="26"/>
      <c r="CB2" s="26"/>
      <c r="CC2" s="26"/>
      <c r="CD2" s="26"/>
      <c r="CE2" s="26"/>
      <c r="CF2" s="26"/>
      <c r="CG2" s="26"/>
      <c r="CH2" s="26"/>
      <c r="CI2" s="26"/>
      <c r="CJ2" s="26"/>
      <c r="CK2" s="26"/>
      <c r="CL2" s="32"/>
      <c r="CM2" s="32"/>
      <c r="CN2" s="32"/>
      <c r="CO2" s="32"/>
      <c r="CP2" s="32"/>
      <c r="CQ2" s="32"/>
      <c r="CR2" s="32"/>
      <c r="CS2" s="32"/>
      <c r="CT2" s="32"/>
      <c r="CU2" s="32"/>
      <c r="CV2" s="32"/>
      <c r="CW2" s="32"/>
      <c r="CX2" s="32"/>
      <c r="CY2" s="32"/>
      <c r="CZ2" s="32"/>
      <c r="DA2" s="32"/>
      <c r="DB2" s="32"/>
      <c r="DC2" s="32"/>
      <c r="DD2" s="32"/>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row>
    <row r="3" spans="1:145" s="35" customFormat="1" ht="51" hidden="1" customHeight="1">
      <c r="A3" s="330" t="str">
        <f>IF(K119=0,"",K119)</f>
        <v/>
      </c>
      <c r="B3" s="330"/>
      <c r="C3" s="330"/>
      <c r="D3" s="329"/>
      <c r="E3" s="648" t="str">
        <f>IF(AC119=0,"",AC119)</f>
        <v/>
      </c>
      <c r="F3" s="648"/>
      <c r="G3" s="648"/>
      <c r="H3" s="648"/>
      <c r="I3" s="648"/>
      <c r="J3" s="331"/>
      <c r="K3" s="350">
        <f>IF(日本語教育を受けた教育機関その他内容１=0,"",日本語教育機関)</f>
        <v>0</v>
      </c>
      <c r="L3" s="330">
        <f>IF(日本語教育を受けた教育機関その他内容１=0,"",日本語教育開始日)</f>
        <v>0</v>
      </c>
      <c r="M3" s="330">
        <f>IF(日本語教育を受けた教育機関その他内容１=0,"",日本語教育終了日)</f>
        <v>0</v>
      </c>
      <c r="N3" s="330" t="str">
        <f>IF(日本語教育を受けた教育機関その他内容１=0,"",日本語教育を受けた教育機関その他内容１)</f>
        <v>受験番号
Examination number</v>
      </c>
      <c r="O3" s="332"/>
      <c r="P3" s="329" t="str">
        <f>AW5&amp;" "&amp;AE5</f>
        <v xml:space="preserve"> </v>
      </c>
      <c r="Q3" s="330" t="str">
        <f>UPPER(P3)</f>
        <v xml:space="preserve"> </v>
      </c>
      <c r="R3" s="329"/>
      <c r="S3" s="643">
        <f>K117</f>
        <v>0</v>
      </c>
      <c r="T3" s="644"/>
      <c r="U3" s="644"/>
      <c r="V3" s="643">
        <f>R126</f>
        <v>0</v>
      </c>
      <c r="W3" s="644"/>
      <c r="X3" s="644"/>
      <c r="Y3" s="644"/>
      <c r="Z3" s="644"/>
      <c r="AA3" s="643" t="str">
        <f>BC126</f>
        <v>卒業</v>
      </c>
      <c r="AB3" s="644"/>
      <c r="AC3" s="644"/>
      <c r="AD3" s="644"/>
      <c r="AE3" s="644"/>
      <c r="AF3" s="645">
        <f>R127</f>
        <v>0</v>
      </c>
      <c r="AG3" s="646"/>
      <c r="AH3" s="646"/>
      <c r="AI3" s="646"/>
      <c r="AJ3" s="646"/>
      <c r="AK3" s="646"/>
      <c r="AL3" s="646"/>
      <c r="AM3" s="646"/>
      <c r="AN3" s="647">
        <f>R128</f>
        <v>0</v>
      </c>
      <c r="AO3" s="644"/>
      <c r="AP3" s="644"/>
      <c r="AQ3" s="644"/>
      <c r="AR3" s="644"/>
      <c r="AS3" s="644"/>
      <c r="AT3" s="643">
        <f>BC127</f>
        <v>0</v>
      </c>
      <c r="AU3" s="644"/>
      <c r="AV3" s="644"/>
      <c r="AW3" s="644"/>
      <c r="AX3" s="644"/>
      <c r="AY3" s="644"/>
      <c r="AZ3" s="644"/>
      <c r="BA3" s="644"/>
      <c r="BB3" s="644"/>
      <c r="BC3" s="644"/>
      <c r="BD3" s="629" t="s">
        <v>3</v>
      </c>
      <c r="BE3" s="630"/>
      <c r="BF3" s="630"/>
      <c r="BG3" s="630"/>
      <c r="BH3" s="631"/>
      <c r="BI3" s="632">
        <v>2407</v>
      </c>
      <c r="BJ3" s="633"/>
      <c r="BK3" s="633"/>
      <c r="BL3" s="633"/>
      <c r="BM3" s="633"/>
      <c r="BN3" s="633"/>
      <c r="BO3" s="634"/>
      <c r="BP3" s="333"/>
      <c r="BQ3" s="333"/>
      <c r="BR3" s="635"/>
      <c r="BS3" s="635"/>
      <c r="BT3" s="36"/>
      <c r="BU3" s="36"/>
      <c r="BV3" s="36"/>
      <c r="BW3" s="36"/>
      <c r="BX3" s="36"/>
      <c r="BY3" s="36"/>
      <c r="BZ3" s="36"/>
      <c r="CA3" s="36"/>
      <c r="CB3" s="36"/>
      <c r="CC3" s="36"/>
      <c r="CD3" s="36"/>
      <c r="CE3" s="36"/>
      <c r="CF3" s="36"/>
      <c r="CG3" s="36"/>
      <c r="CH3" s="36"/>
      <c r="CI3" s="36"/>
      <c r="CJ3" s="36"/>
      <c r="CK3" s="36"/>
      <c r="CL3" s="36"/>
    </row>
    <row r="4" spans="1:145" ht="69" customHeight="1">
      <c r="B4" s="399"/>
      <c r="C4" s="399"/>
      <c r="D4" s="973" t="s">
        <v>778</v>
      </c>
      <c r="E4" s="973"/>
      <c r="F4" s="973"/>
      <c r="G4" s="973"/>
      <c r="H4" s="973"/>
      <c r="I4" s="973"/>
      <c r="J4" s="973"/>
      <c r="K4" s="973"/>
      <c r="L4" s="973"/>
      <c r="M4" s="973"/>
      <c r="N4" s="973"/>
      <c r="O4" s="973"/>
      <c r="P4" s="973"/>
      <c r="Q4" s="973"/>
      <c r="R4" s="973"/>
      <c r="S4" s="973"/>
      <c r="T4" s="973"/>
      <c r="U4" s="973"/>
      <c r="V4" s="973"/>
      <c r="W4" s="973"/>
      <c r="X4" s="973"/>
      <c r="Y4" s="973"/>
      <c r="Z4" s="973"/>
      <c r="AA4" s="973"/>
      <c r="AB4" s="973"/>
      <c r="AC4" s="973"/>
      <c r="AD4" s="973"/>
      <c r="AE4" s="973"/>
      <c r="AF4" s="973"/>
      <c r="AG4" s="973"/>
      <c r="AH4" s="973"/>
      <c r="AI4" s="973"/>
      <c r="AJ4" s="973"/>
      <c r="AK4" s="973"/>
      <c r="AL4" s="973"/>
      <c r="AM4" s="973"/>
      <c r="AN4" s="973"/>
      <c r="AO4" s="973"/>
      <c r="AP4" s="973"/>
      <c r="AQ4" s="973"/>
      <c r="AR4" s="973"/>
      <c r="AS4" s="973"/>
      <c r="AT4" s="973"/>
      <c r="AU4" s="973"/>
      <c r="AV4" s="973"/>
      <c r="AW4" s="973"/>
      <c r="AX4" s="973"/>
      <c r="AY4" s="973"/>
      <c r="AZ4" s="973"/>
      <c r="BA4" s="973"/>
      <c r="BB4" s="973"/>
      <c r="BC4" s="973"/>
      <c r="BD4" s="973"/>
      <c r="BE4" s="973"/>
      <c r="BF4" s="973"/>
      <c r="BG4" s="973"/>
      <c r="BH4" s="399"/>
      <c r="BI4" s="399"/>
      <c r="BJ4" s="399"/>
      <c r="BM4" s="377"/>
      <c r="BR4" s="357" t="s">
        <v>585</v>
      </c>
      <c r="BS4" s="351" t="s">
        <v>577</v>
      </c>
      <c r="BT4" s="38"/>
      <c r="BU4" s="38"/>
      <c r="BV4" s="38"/>
      <c r="BW4" s="364"/>
      <c r="BX4" s="38"/>
      <c r="BY4" s="38"/>
      <c r="BZ4" s="38"/>
      <c r="CA4" s="38"/>
      <c r="CB4" s="38"/>
      <c r="CC4" s="38"/>
      <c r="CD4" s="38"/>
      <c r="CE4" s="38"/>
      <c r="CF4" s="38"/>
      <c r="CG4" s="38"/>
      <c r="CH4" s="38"/>
      <c r="CI4" s="38"/>
      <c r="CJ4" s="38"/>
      <c r="CK4" s="38"/>
    </row>
    <row r="5" spans="1:145" s="39" customFormat="1" ht="30.75" customHeight="1">
      <c r="B5" s="40" t="s">
        <v>4</v>
      </c>
      <c r="C5" s="638" t="s">
        <v>5</v>
      </c>
      <c r="D5" s="638"/>
      <c r="E5" s="638"/>
      <c r="F5" s="638"/>
      <c r="G5" s="638"/>
      <c r="H5" s="638"/>
      <c r="I5" s="649" t="s">
        <v>611</v>
      </c>
      <c r="J5" s="649"/>
      <c r="K5" s="649"/>
      <c r="L5" s="649"/>
      <c r="M5" s="649"/>
      <c r="N5" s="649"/>
      <c r="O5" s="649"/>
      <c r="P5" s="649"/>
      <c r="Q5" s="649"/>
      <c r="R5" s="649"/>
      <c r="S5" s="639" t="s">
        <v>608</v>
      </c>
      <c r="T5" s="640"/>
      <c r="U5" s="640"/>
      <c r="V5" s="640"/>
      <c r="W5" s="640"/>
      <c r="X5" s="640"/>
      <c r="Y5" s="640"/>
      <c r="Z5" s="640"/>
      <c r="AA5" s="640"/>
      <c r="AB5" s="651" t="s">
        <v>614</v>
      </c>
      <c r="AC5" s="652"/>
      <c r="AD5" s="652"/>
      <c r="AE5" s="654"/>
      <c r="AF5" s="654"/>
      <c r="AG5" s="654"/>
      <c r="AH5" s="654"/>
      <c r="AI5" s="654"/>
      <c r="AJ5" s="654"/>
      <c r="AK5" s="654"/>
      <c r="AL5" s="654"/>
      <c r="AM5" s="654"/>
      <c r="AN5" s="654"/>
      <c r="AO5" s="654"/>
      <c r="AP5" s="654"/>
      <c r="AQ5" s="654"/>
      <c r="AR5" s="652" t="s">
        <v>609</v>
      </c>
      <c r="AS5" s="652"/>
      <c r="AT5" s="652"/>
      <c r="AU5" s="652"/>
      <c r="AV5" s="652"/>
      <c r="AW5" s="654"/>
      <c r="AX5" s="654"/>
      <c r="AY5" s="654"/>
      <c r="AZ5" s="654"/>
      <c r="BA5" s="654"/>
      <c r="BB5" s="654"/>
      <c r="BC5" s="654"/>
      <c r="BD5" s="654"/>
      <c r="BE5" s="654"/>
      <c r="BF5" s="654"/>
      <c r="BG5" s="654"/>
      <c r="BH5" s="654"/>
      <c r="BI5" s="654"/>
      <c r="BL5" s="380"/>
      <c r="BM5" s="380"/>
      <c r="BN5" s="380"/>
      <c r="BO5" s="380"/>
      <c r="BP5" s="380"/>
      <c r="BQ5" s="380"/>
      <c r="BR5" s="38"/>
      <c r="BS5" s="38"/>
      <c r="BT5" s="38"/>
      <c r="BU5" s="38"/>
      <c r="BV5" s="38"/>
      <c r="BW5" s="38"/>
      <c r="BX5" s="38"/>
      <c r="BY5" s="38"/>
      <c r="BZ5" s="38"/>
      <c r="CA5" s="38"/>
      <c r="CB5" s="38"/>
      <c r="CC5" s="38"/>
      <c r="CD5" s="38"/>
      <c r="CE5" s="38"/>
      <c r="CF5" s="38"/>
      <c r="CG5" s="38"/>
      <c r="CH5" s="38"/>
      <c r="CI5" s="38"/>
      <c r="CJ5" s="38"/>
      <c r="CK5" s="38"/>
    </row>
    <row r="6" spans="1:145" s="42" customFormat="1" ht="10.5" customHeight="1">
      <c r="C6" s="641" t="s">
        <v>6</v>
      </c>
      <c r="D6" s="641"/>
      <c r="E6" s="641"/>
      <c r="F6" s="641"/>
      <c r="G6" s="641"/>
      <c r="H6" s="641"/>
      <c r="I6" s="650"/>
      <c r="J6" s="650"/>
      <c r="K6" s="650"/>
      <c r="L6" s="650"/>
      <c r="M6" s="650"/>
      <c r="N6" s="650"/>
      <c r="O6" s="650"/>
      <c r="P6" s="650"/>
      <c r="Q6" s="650"/>
      <c r="R6" s="650"/>
      <c r="S6" s="468" t="s">
        <v>7</v>
      </c>
      <c r="T6" s="468"/>
      <c r="U6" s="468"/>
      <c r="V6" s="468"/>
      <c r="W6" s="468"/>
      <c r="X6" s="468"/>
      <c r="Y6" s="468"/>
      <c r="Z6" s="468"/>
      <c r="AA6" s="468"/>
      <c r="AB6" s="653"/>
      <c r="AC6" s="653"/>
      <c r="AD6" s="653"/>
      <c r="AE6" s="655"/>
      <c r="AF6" s="655"/>
      <c r="AG6" s="655"/>
      <c r="AH6" s="655"/>
      <c r="AI6" s="655"/>
      <c r="AJ6" s="655"/>
      <c r="AK6" s="655"/>
      <c r="AL6" s="655"/>
      <c r="AM6" s="655"/>
      <c r="AN6" s="655"/>
      <c r="AO6" s="655"/>
      <c r="AP6" s="655"/>
      <c r="AQ6" s="655"/>
      <c r="AR6" s="653"/>
      <c r="AS6" s="653"/>
      <c r="AT6" s="653"/>
      <c r="AU6" s="653"/>
      <c r="AV6" s="653"/>
      <c r="AW6" s="655"/>
      <c r="AX6" s="655"/>
      <c r="AY6" s="655"/>
      <c r="AZ6" s="655"/>
      <c r="BA6" s="655"/>
      <c r="BB6" s="655"/>
      <c r="BC6" s="655"/>
      <c r="BD6" s="655"/>
      <c r="BE6" s="655"/>
      <c r="BF6" s="655"/>
      <c r="BG6" s="655"/>
      <c r="BH6" s="655"/>
      <c r="BI6" s="655"/>
      <c r="BL6" s="379"/>
      <c r="BM6" s="379"/>
      <c r="BN6" s="379"/>
      <c r="BO6" s="379"/>
      <c r="BP6" s="379"/>
      <c r="BQ6" s="379"/>
      <c r="BR6" s="38"/>
      <c r="BS6" s="38"/>
      <c r="BT6" s="38"/>
      <c r="BU6" s="38"/>
      <c r="BV6" s="38"/>
      <c r="BW6" s="38"/>
      <c r="BX6" s="38"/>
      <c r="BY6" s="38"/>
      <c r="BZ6" s="38"/>
      <c r="CA6" s="38"/>
      <c r="CB6" s="38"/>
      <c r="CC6" s="38"/>
      <c r="CD6" s="38"/>
      <c r="CE6" s="38"/>
      <c r="CF6" s="38"/>
      <c r="CG6" s="38"/>
      <c r="CH6" s="38"/>
      <c r="CI6" s="38"/>
      <c r="CJ6" s="38"/>
      <c r="CK6" s="38"/>
    </row>
    <row r="7" spans="1:145" s="39" customFormat="1" ht="41.25" customHeight="1">
      <c r="B7" s="40" t="s">
        <v>8</v>
      </c>
      <c r="C7" s="659" t="s">
        <v>589</v>
      </c>
      <c r="D7" s="411"/>
      <c r="E7" s="411"/>
      <c r="F7" s="411"/>
      <c r="G7" s="411"/>
      <c r="H7" s="411"/>
      <c r="I7" s="43"/>
      <c r="J7" s="660"/>
      <c r="K7" s="660"/>
      <c r="L7" s="660"/>
      <c r="M7" s="660"/>
      <c r="N7" s="660"/>
      <c r="O7" s="660"/>
      <c r="P7" s="660"/>
      <c r="Q7" s="660"/>
      <c r="R7" s="660"/>
      <c r="S7" s="44"/>
      <c r="T7" s="44"/>
      <c r="U7" s="640" t="s">
        <v>193</v>
      </c>
      <c r="V7" s="640"/>
      <c r="W7" s="640"/>
      <c r="X7" s="640"/>
      <c r="Y7" s="640"/>
      <c r="Z7" s="640"/>
      <c r="AA7" s="640"/>
      <c r="AB7" s="640"/>
      <c r="AC7" s="640"/>
      <c r="AD7" s="640"/>
      <c r="AE7" s="661" t="s">
        <v>10</v>
      </c>
      <c r="AF7" s="661"/>
      <c r="AG7" s="661"/>
      <c r="AH7" s="661"/>
      <c r="AI7" s="661"/>
      <c r="AJ7" s="45"/>
      <c r="AK7" s="45"/>
      <c r="AL7" s="661"/>
      <c r="AM7" s="661"/>
      <c r="AN7" s="661"/>
      <c r="AO7" s="46"/>
      <c r="AP7" s="46"/>
      <c r="AQ7" s="636" t="s">
        <v>592</v>
      </c>
      <c r="AR7" s="637"/>
      <c r="AS7" s="637"/>
      <c r="AT7" s="637"/>
      <c r="AU7" s="637"/>
      <c r="AV7" s="637"/>
      <c r="AW7" s="637"/>
      <c r="AX7" s="637"/>
      <c r="AY7" s="637"/>
      <c r="AZ7" s="637"/>
      <c r="BA7" s="637"/>
      <c r="BB7" s="47"/>
      <c r="BC7" s="45"/>
      <c r="BD7" s="642"/>
      <c r="BE7" s="642"/>
      <c r="BF7" s="48"/>
      <c r="BG7" s="45"/>
      <c r="BH7" s="49"/>
      <c r="BI7" s="50"/>
      <c r="BJ7" s="50"/>
      <c r="BK7" s="51"/>
      <c r="BL7" s="380"/>
      <c r="BM7" s="380"/>
      <c r="BN7" s="52" t="b">
        <v>0</v>
      </c>
      <c r="BO7" s="52" t="b">
        <v>0</v>
      </c>
      <c r="BP7" s="52" t="b">
        <v>0</v>
      </c>
      <c r="BQ7" s="52" t="b">
        <v>0</v>
      </c>
      <c r="BR7" s="38"/>
      <c r="BS7" s="38"/>
      <c r="BT7" s="38"/>
      <c r="BU7" s="38"/>
      <c r="BV7" s="38"/>
      <c r="BW7" s="38"/>
      <c r="BX7" s="38"/>
      <c r="BY7" s="38"/>
      <c r="BZ7" s="38"/>
      <c r="CA7" s="38"/>
      <c r="CB7" s="38"/>
      <c r="CC7" s="38"/>
      <c r="CD7" s="38"/>
      <c r="CE7" s="38"/>
      <c r="CF7" s="38"/>
      <c r="CG7" s="38"/>
      <c r="CH7" s="38"/>
      <c r="CI7" s="38"/>
      <c r="CJ7" s="38"/>
      <c r="CK7" s="38"/>
    </row>
    <row r="8" spans="1:145" s="53" customFormat="1" ht="13.5" customHeight="1">
      <c r="B8" s="656" t="s">
        <v>590</v>
      </c>
      <c r="C8" s="468"/>
      <c r="D8" s="468"/>
      <c r="E8" s="468"/>
      <c r="F8" s="468"/>
      <c r="G8" s="468"/>
      <c r="H8" s="468"/>
      <c r="I8" s="468"/>
      <c r="U8" s="656" t="s">
        <v>591</v>
      </c>
      <c r="V8" s="468"/>
      <c r="W8" s="468"/>
      <c r="X8" s="468"/>
      <c r="Y8" s="468"/>
      <c r="Z8" s="468"/>
      <c r="AA8" s="468"/>
      <c r="AB8" s="468"/>
      <c r="AC8" s="468"/>
      <c r="AI8" s="657" t="s">
        <v>12</v>
      </c>
      <c r="AJ8" s="657"/>
      <c r="AK8" s="657"/>
      <c r="AL8" s="657"/>
      <c r="AM8" s="657"/>
      <c r="AN8" s="657"/>
      <c r="AO8" s="657"/>
      <c r="AP8" s="657"/>
      <c r="AQ8" s="657"/>
      <c r="AT8" s="656" t="s">
        <v>593</v>
      </c>
      <c r="AU8" s="468"/>
      <c r="AV8" s="468"/>
      <c r="AW8" s="468"/>
      <c r="AX8" s="468"/>
      <c r="AY8" s="468"/>
      <c r="AZ8" s="468"/>
      <c r="BA8" s="468"/>
      <c r="BD8" s="54"/>
      <c r="BE8" s="55"/>
      <c r="BF8" s="658"/>
      <c r="BG8" s="658"/>
      <c r="BH8" s="658"/>
      <c r="BR8" s="38"/>
      <c r="BS8" s="38"/>
      <c r="BT8" s="38"/>
      <c r="BU8" s="38"/>
      <c r="BV8" s="38"/>
      <c r="BW8" s="38"/>
      <c r="BX8" s="38"/>
      <c r="BY8" s="38"/>
      <c r="BZ8" s="38"/>
      <c r="CA8" s="38"/>
      <c r="CB8" s="38"/>
      <c r="CC8" s="38"/>
      <c r="CD8" s="38"/>
      <c r="CE8" s="38"/>
      <c r="CF8" s="38"/>
      <c r="CG8" s="38"/>
      <c r="CH8" s="38"/>
      <c r="CI8" s="38"/>
      <c r="CJ8" s="38"/>
      <c r="CK8" s="38"/>
    </row>
    <row r="9" spans="1:145" s="39" customFormat="1" ht="27.75" customHeight="1">
      <c r="A9" s="215" t="s">
        <v>253</v>
      </c>
      <c r="B9" s="40" t="s">
        <v>13</v>
      </c>
      <c r="C9" s="659" t="s">
        <v>594</v>
      </c>
      <c r="D9" s="411"/>
      <c r="E9" s="411"/>
      <c r="F9" s="411"/>
      <c r="G9" s="411"/>
      <c r="H9" s="411"/>
      <c r="I9" s="671"/>
      <c r="J9" s="671"/>
      <c r="K9" s="673" t="s">
        <v>779</v>
      </c>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4"/>
      <c r="AK9" s="674"/>
      <c r="AL9" s="674"/>
      <c r="AM9" s="674"/>
      <c r="AN9" s="674"/>
      <c r="AO9" s="674"/>
      <c r="AP9" s="674"/>
      <c r="AQ9" s="674"/>
      <c r="AR9" s="674"/>
      <c r="AS9" s="674"/>
      <c r="AT9" s="674"/>
      <c r="AU9" s="674"/>
      <c r="AV9" s="674"/>
      <c r="AW9" s="674"/>
      <c r="AX9" s="674"/>
      <c r="AY9" s="674"/>
      <c r="AZ9" s="674"/>
      <c r="BA9" s="674"/>
      <c r="BB9" s="674"/>
      <c r="BC9" s="674"/>
      <c r="BD9" s="674"/>
      <c r="BE9" s="674"/>
      <c r="BF9" s="674"/>
      <c r="BG9" s="674"/>
      <c r="BH9" s="56"/>
      <c r="BN9" s="901"/>
      <c r="BO9" s="902"/>
      <c r="BP9" s="902"/>
      <c r="BQ9" s="902"/>
      <c r="BR9" s="902"/>
      <c r="BS9" s="902"/>
      <c r="BT9" s="902"/>
      <c r="BU9" s="902"/>
      <c r="BV9" s="902"/>
      <c r="BW9" s="902"/>
      <c r="BX9" s="902"/>
      <c r="BY9" s="902"/>
      <c r="BZ9" s="902"/>
      <c r="CA9" s="902"/>
      <c r="CB9" s="902"/>
      <c r="CC9" s="902"/>
      <c r="CD9" s="902"/>
      <c r="CE9" s="902"/>
      <c r="CF9" s="902"/>
      <c r="CG9" s="902"/>
      <c r="CH9" s="902"/>
      <c r="CI9" s="38"/>
      <c r="CJ9" s="38"/>
      <c r="CK9" s="38"/>
    </row>
    <row r="10" spans="1:145" s="42" customFormat="1" ht="10.5" customHeight="1">
      <c r="B10" s="53"/>
      <c r="C10" s="656" t="s">
        <v>603</v>
      </c>
      <c r="D10" s="468"/>
      <c r="E10" s="468"/>
      <c r="F10" s="468"/>
      <c r="G10" s="468"/>
      <c r="H10" s="468"/>
      <c r="I10" s="672"/>
      <c r="J10" s="672"/>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5"/>
      <c r="AY10" s="675"/>
      <c r="AZ10" s="675"/>
      <c r="BA10" s="675"/>
      <c r="BB10" s="675"/>
      <c r="BC10" s="675"/>
      <c r="BD10" s="675"/>
      <c r="BE10" s="675"/>
      <c r="BF10" s="675"/>
      <c r="BG10" s="675"/>
      <c r="BH10" s="57"/>
      <c r="BN10" s="902"/>
      <c r="BO10" s="902"/>
      <c r="BP10" s="902"/>
      <c r="BQ10" s="902"/>
      <c r="BR10" s="902"/>
      <c r="BS10" s="902"/>
      <c r="BT10" s="902"/>
      <c r="BU10" s="902"/>
      <c r="BV10" s="902"/>
      <c r="BW10" s="902"/>
      <c r="BX10" s="902"/>
      <c r="BY10" s="902"/>
      <c r="BZ10" s="902"/>
      <c r="CA10" s="902"/>
      <c r="CB10" s="902"/>
      <c r="CC10" s="902"/>
      <c r="CD10" s="902"/>
      <c r="CE10" s="902"/>
      <c r="CF10" s="902"/>
      <c r="CG10" s="902"/>
      <c r="CH10" s="902"/>
      <c r="CI10" s="38"/>
      <c r="CJ10" s="38"/>
      <c r="CK10" s="38"/>
    </row>
    <row r="11" spans="1:145" s="39" customFormat="1" ht="34.5" customHeight="1">
      <c r="B11" s="226" t="s">
        <v>273</v>
      </c>
      <c r="C11" s="662" t="s">
        <v>297</v>
      </c>
      <c r="D11" s="663"/>
      <c r="E11" s="663"/>
      <c r="F11" s="663"/>
      <c r="G11" s="663"/>
      <c r="H11" s="663"/>
      <c r="I11" s="663"/>
      <c r="J11" s="663"/>
      <c r="K11" s="663"/>
      <c r="L11" s="663"/>
      <c r="M11" s="663"/>
      <c r="N11" s="663"/>
      <c r="O11" s="663"/>
      <c r="P11" s="663"/>
      <c r="Q11" s="663"/>
      <c r="R11" s="663"/>
      <c r="S11" s="663"/>
      <c r="T11" s="663"/>
      <c r="U11" s="663"/>
      <c r="V11" s="663"/>
      <c r="W11" s="663"/>
      <c r="X11" s="663"/>
      <c r="Y11" s="663"/>
      <c r="Z11" s="51"/>
      <c r="AA11" s="51"/>
      <c r="AQ11" s="59"/>
      <c r="AT11" s="60"/>
      <c r="BN11" s="902"/>
      <c r="BO11" s="902"/>
      <c r="BP11" s="902"/>
      <c r="BQ11" s="902"/>
      <c r="BR11" s="902"/>
      <c r="BS11" s="902"/>
      <c r="BT11" s="902"/>
      <c r="BU11" s="902"/>
      <c r="BV11" s="902"/>
      <c r="BW11" s="902"/>
      <c r="BX11" s="902"/>
      <c r="BY11" s="902"/>
      <c r="BZ11" s="902"/>
      <c r="CA11" s="902"/>
      <c r="CB11" s="902"/>
      <c r="CC11" s="902"/>
      <c r="CD11" s="902"/>
      <c r="CE11" s="902"/>
      <c r="CF11" s="902"/>
      <c r="CG11" s="902"/>
      <c r="CH11" s="902"/>
      <c r="CI11" s="38"/>
      <c r="CJ11" s="38"/>
      <c r="CK11" s="38"/>
    </row>
    <row r="12" spans="1:145" s="43" customFormat="1" ht="24.95" customHeight="1">
      <c r="B12" s="664" t="s">
        <v>14</v>
      </c>
      <c r="C12" s="665"/>
      <c r="D12" s="666"/>
      <c r="E12" s="667" t="s">
        <v>15</v>
      </c>
      <c r="F12" s="665"/>
      <c r="G12" s="665"/>
      <c r="H12" s="665"/>
      <c r="I12" s="665"/>
      <c r="J12" s="665"/>
      <c r="K12" s="665"/>
      <c r="L12" s="665"/>
      <c r="M12" s="665"/>
      <c r="N12" s="665"/>
      <c r="O12" s="665"/>
      <c r="P12" s="666"/>
      <c r="Q12" s="668" t="s">
        <v>16</v>
      </c>
      <c r="R12" s="669"/>
      <c r="S12" s="669"/>
      <c r="T12" s="669"/>
      <c r="U12" s="669"/>
      <c r="V12" s="669"/>
      <c r="W12" s="669"/>
      <c r="X12" s="669"/>
      <c r="Y12" s="670"/>
      <c r="Z12" s="667" t="s">
        <v>17</v>
      </c>
      <c r="AA12" s="665"/>
      <c r="AB12" s="665"/>
      <c r="AC12" s="665"/>
      <c r="AD12" s="665"/>
      <c r="AE12" s="665"/>
      <c r="AF12" s="665"/>
      <c r="AG12" s="665"/>
      <c r="AH12" s="665"/>
      <c r="AI12" s="665"/>
      <c r="AJ12" s="666"/>
      <c r="AK12" s="676" t="s">
        <v>251</v>
      </c>
      <c r="AL12" s="665"/>
      <c r="AM12" s="665"/>
      <c r="AN12" s="665"/>
      <c r="AO12" s="665"/>
      <c r="AP12" s="665"/>
      <c r="AQ12" s="665"/>
      <c r="AR12" s="665"/>
      <c r="AS12" s="665"/>
      <c r="AT12" s="665"/>
      <c r="AU12" s="665"/>
      <c r="AV12" s="665"/>
      <c r="AW12" s="665"/>
      <c r="AX12" s="665"/>
      <c r="AY12" s="665"/>
      <c r="AZ12" s="665"/>
      <c r="BA12" s="665"/>
      <c r="BB12" s="665"/>
      <c r="BC12" s="665"/>
      <c r="BD12" s="665"/>
      <c r="BE12" s="665"/>
      <c r="BF12" s="665"/>
      <c r="BG12" s="665"/>
      <c r="BH12" s="665"/>
      <c r="BI12" s="677"/>
      <c r="BJ12" s="205"/>
      <c r="BN12" s="902"/>
      <c r="BO12" s="902"/>
      <c r="BP12" s="902"/>
      <c r="BQ12" s="902"/>
      <c r="BR12" s="902"/>
      <c r="BS12" s="902"/>
      <c r="BT12" s="902"/>
      <c r="BU12" s="902"/>
      <c r="BV12" s="902"/>
      <c r="BW12" s="902"/>
      <c r="BX12" s="902"/>
      <c r="BY12" s="902"/>
      <c r="BZ12" s="902"/>
      <c r="CA12" s="902"/>
      <c r="CB12" s="902"/>
      <c r="CC12" s="902"/>
      <c r="CD12" s="902"/>
      <c r="CE12" s="902"/>
      <c r="CF12" s="902"/>
      <c r="CG12" s="902"/>
      <c r="CH12" s="902"/>
      <c r="CI12" s="38"/>
      <c r="CJ12" s="38"/>
      <c r="CK12" s="38"/>
    </row>
    <row r="13" spans="1:145" s="42" customFormat="1" ht="12" customHeight="1">
      <c r="B13" s="430" t="s">
        <v>18</v>
      </c>
      <c r="C13" s="431"/>
      <c r="D13" s="432"/>
      <c r="E13" s="433" t="s">
        <v>19</v>
      </c>
      <c r="F13" s="431"/>
      <c r="G13" s="431"/>
      <c r="H13" s="431"/>
      <c r="I13" s="431"/>
      <c r="J13" s="431"/>
      <c r="K13" s="431"/>
      <c r="L13" s="431"/>
      <c r="M13" s="431"/>
      <c r="N13" s="431"/>
      <c r="O13" s="431"/>
      <c r="P13" s="432"/>
      <c r="Q13" s="431" t="s">
        <v>11</v>
      </c>
      <c r="R13" s="431"/>
      <c r="S13" s="431"/>
      <c r="T13" s="431"/>
      <c r="U13" s="431"/>
      <c r="V13" s="431"/>
      <c r="W13" s="431"/>
      <c r="X13" s="431"/>
      <c r="Y13" s="61"/>
      <c r="Z13" s="433" t="s">
        <v>20</v>
      </c>
      <c r="AA13" s="431"/>
      <c r="AB13" s="431"/>
      <c r="AC13" s="431"/>
      <c r="AD13" s="431"/>
      <c r="AE13" s="431"/>
      <c r="AF13" s="431"/>
      <c r="AG13" s="431"/>
      <c r="AH13" s="431"/>
      <c r="AI13" s="431"/>
      <c r="AJ13" s="432"/>
      <c r="AK13" s="433" t="s">
        <v>21</v>
      </c>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4"/>
      <c r="BJ13" s="214" t="s">
        <v>252</v>
      </c>
      <c r="BN13" s="902"/>
      <c r="BO13" s="902"/>
      <c r="BP13" s="902"/>
      <c r="BQ13" s="902"/>
      <c r="BR13" s="902"/>
      <c r="BS13" s="902"/>
      <c r="BT13" s="902"/>
      <c r="BU13" s="902"/>
      <c r="BV13" s="902"/>
      <c r="BW13" s="902"/>
      <c r="BX13" s="902"/>
      <c r="BY13" s="902"/>
      <c r="BZ13" s="902"/>
      <c r="CA13" s="902"/>
      <c r="CB13" s="902"/>
      <c r="CC13" s="902"/>
      <c r="CD13" s="902"/>
      <c r="CE13" s="902"/>
      <c r="CF13" s="902"/>
      <c r="CG13" s="902"/>
      <c r="CH13" s="902"/>
      <c r="CI13" s="38"/>
      <c r="CJ13" s="38"/>
      <c r="CK13" s="38"/>
    </row>
    <row r="14" spans="1:145" s="62" customFormat="1" ht="28.5" customHeight="1">
      <c r="A14" s="223" t="s">
        <v>223</v>
      </c>
      <c r="B14" s="678" t="s">
        <v>581</v>
      </c>
      <c r="C14" s="679"/>
      <c r="D14" s="680"/>
      <c r="E14" s="681"/>
      <c r="F14" s="682"/>
      <c r="G14" s="682"/>
      <c r="H14" s="682"/>
      <c r="I14" s="682"/>
      <c r="J14" s="682"/>
      <c r="K14" s="682"/>
      <c r="L14" s="682"/>
      <c r="M14" s="682"/>
      <c r="N14" s="682"/>
      <c r="O14" s="682"/>
      <c r="P14" s="683"/>
      <c r="Q14" s="684"/>
      <c r="R14" s="685"/>
      <c r="S14" s="685"/>
      <c r="T14" s="685"/>
      <c r="U14" s="685"/>
      <c r="V14" s="685"/>
      <c r="W14" s="685"/>
      <c r="X14" s="685"/>
      <c r="Y14" s="686"/>
      <c r="Z14" s="687"/>
      <c r="AA14" s="688"/>
      <c r="AB14" s="688"/>
      <c r="AC14" s="688"/>
      <c r="AD14" s="688"/>
      <c r="AE14" s="688"/>
      <c r="AF14" s="688"/>
      <c r="AG14" s="688"/>
      <c r="AH14" s="688"/>
      <c r="AI14" s="688"/>
      <c r="AJ14" s="689"/>
      <c r="AK14" s="690"/>
      <c r="AL14" s="691"/>
      <c r="AM14" s="691"/>
      <c r="AN14" s="691"/>
      <c r="AO14" s="691"/>
      <c r="AP14" s="691"/>
      <c r="AQ14" s="691"/>
      <c r="AR14" s="691"/>
      <c r="AS14" s="691"/>
      <c r="AT14" s="691"/>
      <c r="AU14" s="691"/>
      <c r="AV14" s="691"/>
      <c r="AW14" s="691"/>
      <c r="AX14" s="691"/>
      <c r="AY14" s="691"/>
      <c r="AZ14" s="691"/>
      <c r="BA14" s="691"/>
      <c r="BB14" s="691"/>
      <c r="BC14" s="691"/>
      <c r="BD14" s="691"/>
      <c r="BE14" s="691"/>
      <c r="BF14" s="691"/>
      <c r="BG14" s="691"/>
      <c r="BH14" s="691"/>
      <c r="BI14" s="692"/>
      <c r="BJ14" s="216" t="s">
        <v>254</v>
      </c>
      <c r="BN14" s="902"/>
      <c r="BO14" s="902"/>
      <c r="BP14" s="902"/>
      <c r="BQ14" s="902"/>
      <c r="BR14" s="902"/>
      <c r="BS14" s="902"/>
      <c r="BT14" s="902"/>
      <c r="BU14" s="902"/>
      <c r="BV14" s="902"/>
      <c r="BW14" s="902"/>
      <c r="BX14" s="902"/>
      <c r="BY14" s="902"/>
      <c r="BZ14" s="902"/>
      <c r="CA14" s="902"/>
      <c r="CB14" s="902"/>
      <c r="CC14" s="902"/>
      <c r="CD14" s="902"/>
      <c r="CE14" s="902"/>
      <c r="CF14" s="902"/>
      <c r="CG14" s="902"/>
      <c r="CH14" s="902"/>
      <c r="CI14" s="38"/>
      <c r="CJ14" s="38"/>
      <c r="CK14" s="38"/>
    </row>
    <row r="15" spans="1:145" s="62" customFormat="1" ht="28.5" customHeight="1">
      <c r="A15" s="223" t="s">
        <v>224</v>
      </c>
      <c r="B15" s="678" t="s">
        <v>580</v>
      </c>
      <c r="C15" s="679"/>
      <c r="D15" s="680"/>
      <c r="E15" s="681"/>
      <c r="F15" s="682"/>
      <c r="G15" s="682"/>
      <c r="H15" s="682"/>
      <c r="I15" s="682"/>
      <c r="J15" s="682"/>
      <c r="K15" s="682"/>
      <c r="L15" s="682"/>
      <c r="M15" s="682"/>
      <c r="N15" s="682"/>
      <c r="O15" s="682"/>
      <c r="P15" s="683"/>
      <c r="Q15" s="684"/>
      <c r="R15" s="685"/>
      <c r="S15" s="685"/>
      <c r="T15" s="685"/>
      <c r="U15" s="685"/>
      <c r="V15" s="685"/>
      <c r="W15" s="685"/>
      <c r="X15" s="685"/>
      <c r="Y15" s="686"/>
      <c r="Z15" s="693"/>
      <c r="AA15" s="688"/>
      <c r="AB15" s="688"/>
      <c r="AC15" s="688"/>
      <c r="AD15" s="688"/>
      <c r="AE15" s="688"/>
      <c r="AF15" s="688"/>
      <c r="AG15" s="688"/>
      <c r="AH15" s="688"/>
      <c r="AI15" s="688"/>
      <c r="AJ15" s="689"/>
      <c r="AK15" s="694"/>
      <c r="AL15" s="695"/>
      <c r="AM15" s="695"/>
      <c r="AN15" s="695"/>
      <c r="AO15" s="695"/>
      <c r="AP15" s="695"/>
      <c r="AQ15" s="695"/>
      <c r="AR15" s="695"/>
      <c r="AS15" s="695"/>
      <c r="AT15" s="695"/>
      <c r="AU15" s="695"/>
      <c r="AV15" s="695"/>
      <c r="AW15" s="695"/>
      <c r="AX15" s="695"/>
      <c r="AY15" s="695"/>
      <c r="AZ15" s="695"/>
      <c r="BA15" s="695"/>
      <c r="BB15" s="695"/>
      <c r="BC15" s="695"/>
      <c r="BD15" s="695"/>
      <c r="BE15" s="695"/>
      <c r="BF15" s="695"/>
      <c r="BG15" s="695"/>
      <c r="BH15" s="695"/>
      <c r="BI15" s="696"/>
      <c r="BN15" s="902"/>
      <c r="BO15" s="902"/>
      <c r="BP15" s="902"/>
      <c r="BQ15" s="902"/>
      <c r="BR15" s="902"/>
      <c r="BS15" s="902"/>
      <c r="BT15" s="902"/>
      <c r="BU15" s="902"/>
      <c r="BV15" s="902"/>
      <c r="BW15" s="902"/>
      <c r="BX15" s="902"/>
      <c r="BY15" s="902"/>
      <c r="BZ15" s="902"/>
      <c r="CA15" s="902"/>
      <c r="CB15" s="902"/>
      <c r="CC15" s="902"/>
      <c r="CD15" s="902"/>
      <c r="CE15" s="902"/>
      <c r="CF15" s="902"/>
      <c r="CG15" s="902"/>
      <c r="CH15" s="902"/>
      <c r="CI15" s="38"/>
      <c r="CJ15" s="38"/>
      <c r="CK15" s="38"/>
    </row>
    <row r="16" spans="1:145" s="62" customFormat="1" ht="28.5" customHeight="1">
      <c r="B16" s="697"/>
      <c r="C16" s="688"/>
      <c r="D16" s="689"/>
      <c r="E16" s="681"/>
      <c r="F16" s="682"/>
      <c r="G16" s="682"/>
      <c r="H16" s="682"/>
      <c r="I16" s="682"/>
      <c r="J16" s="682"/>
      <c r="K16" s="682"/>
      <c r="L16" s="682"/>
      <c r="M16" s="682"/>
      <c r="N16" s="682"/>
      <c r="O16" s="682"/>
      <c r="P16" s="683"/>
      <c r="Q16" s="684"/>
      <c r="R16" s="685"/>
      <c r="S16" s="685"/>
      <c r="T16" s="685"/>
      <c r="U16" s="685"/>
      <c r="V16" s="685"/>
      <c r="W16" s="685"/>
      <c r="X16" s="685"/>
      <c r="Y16" s="686"/>
      <c r="Z16" s="693"/>
      <c r="AA16" s="688"/>
      <c r="AB16" s="688"/>
      <c r="AC16" s="688"/>
      <c r="AD16" s="688"/>
      <c r="AE16" s="688"/>
      <c r="AF16" s="688"/>
      <c r="AG16" s="688"/>
      <c r="AH16" s="688"/>
      <c r="AI16" s="688"/>
      <c r="AJ16" s="689"/>
      <c r="AK16" s="690"/>
      <c r="AL16" s="691"/>
      <c r="AM16" s="691"/>
      <c r="AN16" s="691"/>
      <c r="AO16" s="691"/>
      <c r="AP16" s="691"/>
      <c r="AQ16" s="691"/>
      <c r="AR16" s="691"/>
      <c r="AS16" s="691"/>
      <c r="AT16" s="691"/>
      <c r="AU16" s="691"/>
      <c r="AV16" s="691"/>
      <c r="AW16" s="691"/>
      <c r="AX16" s="691"/>
      <c r="AY16" s="691"/>
      <c r="AZ16" s="691"/>
      <c r="BA16" s="691"/>
      <c r="BB16" s="691"/>
      <c r="BC16" s="691"/>
      <c r="BD16" s="691"/>
      <c r="BE16" s="691"/>
      <c r="BF16" s="691"/>
      <c r="BG16" s="691"/>
      <c r="BH16" s="691"/>
      <c r="BI16" s="692"/>
      <c r="BR16" s="38"/>
      <c r="BS16" s="38"/>
      <c r="BT16" s="38"/>
      <c r="BU16" s="38"/>
      <c r="BV16" s="38"/>
      <c r="BW16" s="38"/>
      <c r="BX16" s="38"/>
      <c r="BY16" s="38"/>
      <c r="BZ16" s="38"/>
      <c r="CA16" s="38"/>
      <c r="CB16" s="38"/>
      <c r="CC16" s="38"/>
      <c r="CD16" s="38"/>
      <c r="CE16" s="38"/>
      <c r="CF16" s="38"/>
      <c r="CG16" s="38"/>
      <c r="CH16" s="38"/>
      <c r="CI16" s="38"/>
      <c r="CJ16" s="38"/>
      <c r="CK16" s="38"/>
    </row>
    <row r="17" spans="1:73" s="62" customFormat="1" ht="28.5" customHeight="1">
      <c r="B17" s="697"/>
      <c r="C17" s="688"/>
      <c r="D17" s="689"/>
      <c r="E17" s="681"/>
      <c r="F17" s="682"/>
      <c r="G17" s="682"/>
      <c r="H17" s="682"/>
      <c r="I17" s="682"/>
      <c r="J17" s="682"/>
      <c r="K17" s="682"/>
      <c r="L17" s="682"/>
      <c r="M17" s="682"/>
      <c r="N17" s="682"/>
      <c r="O17" s="682"/>
      <c r="P17" s="683"/>
      <c r="Q17" s="684"/>
      <c r="R17" s="685"/>
      <c r="S17" s="685"/>
      <c r="T17" s="685"/>
      <c r="U17" s="685"/>
      <c r="V17" s="685"/>
      <c r="W17" s="685"/>
      <c r="X17" s="685"/>
      <c r="Y17" s="686"/>
      <c r="Z17" s="693"/>
      <c r="AA17" s="688"/>
      <c r="AB17" s="688"/>
      <c r="AC17" s="688"/>
      <c r="AD17" s="688"/>
      <c r="AE17" s="688"/>
      <c r="AF17" s="688"/>
      <c r="AG17" s="688"/>
      <c r="AH17" s="688"/>
      <c r="AI17" s="688"/>
      <c r="AJ17" s="689"/>
      <c r="AK17" s="698"/>
      <c r="AL17" s="691"/>
      <c r="AM17" s="691"/>
      <c r="AN17" s="691"/>
      <c r="AO17" s="691"/>
      <c r="AP17" s="691"/>
      <c r="AQ17" s="691"/>
      <c r="AR17" s="691"/>
      <c r="AS17" s="691"/>
      <c r="AT17" s="691"/>
      <c r="AU17" s="691"/>
      <c r="AV17" s="691"/>
      <c r="AW17" s="691"/>
      <c r="AX17" s="691"/>
      <c r="AY17" s="691"/>
      <c r="AZ17" s="691"/>
      <c r="BA17" s="691"/>
      <c r="BB17" s="691"/>
      <c r="BC17" s="691"/>
      <c r="BD17" s="691"/>
      <c r="BE17" s="691"/>
      <c r="BF17" s="691"/>
      <c r="BG17" s="691"/>
      <c r="BH17" s="691"/>
      <c r="BI17" s="692"/>
    </row>
    <row r="18" spans="1:73" s="62" customFormat="1" ht="28.5" customHeight="1">
      <c r="B18" s="699"/>
      <c r="C18" s="700"/>
      <c r="D18" s="701"/>
      <c r="E18" s="702"/>
      <c r="F18" s="703"/>
      <c r="G18" s="703"/>
      <c r="H18" s="703"/>
      <c r="I18" s="703"/>
      <c r="J18" s="703"/>
      <c r="K18" s="703"/>
      <c r="L18" s="703"/>
      <c r="M18" s="703"/>
      <c r="N18" s="703"/>
      <c r="O18" s="703"/>
      <c r="P18" s="704"/>
      <c r="Q18" s="705"/>
      <c r="R18" s="706"/>
      <c r="S18" s="706"/>
      <c r="T18" s="706"/>
      <c r="U18" s="706"/>
      <c r="V18" s="706"/>
      <c r="W18" s="706"/>
      <c r="X18" s="706"/>
      <c r="Y18" s="707"/>
      <c r="Z18" s="708" t="s">
        <v>22</v>
      </c>
      <c r="AA18" s="700"/>
      <c r="AB18" s="700"/>
      <c r="AC18" s="700"/>
      <c r="AD18" s="700"/>
      <c r="AE18" s="700"/>
      <c r="AF18" s="700"/>
      <c r="AG18" s="700"/>
      <c r="AH18" s="700"/>
      <c r="AI18" s="700"/>
      <c r="AJ18" s="701"/>
      <c r="AK18" s="708"/>
      <c r="AL18" s="700"/>
      <c r="AM18" s="700"/>
      <c r="AN18" s="700"/>
      <c r="AO18" s="700"/>
      <c r="AP18" s="700"/>
      <c r="AQ18" s="700"/>
      <c r="AR18" s="700"/>
      <c r="AS18" s="700"/>
      <c r="AT18" s="700"/>
      <c r="AU18" s="700"/>
      <c r="AV18" s="700"/>
      <c r="AW18" s="700"/>
      <c r="AX18" s="700"/>
      <c r="AY18" s="700"/>
      <c r="AZ18" s="700"/>
      <c r="BA18" s="700"/>
      <c r="BB18" s="700"/>
      <c r="BC18" s="700"/>
      <c r="BD18" s="700"/>
      <c r="BE18" s="700"/>
      <c r="BF18" s="700"/>
      <c r="BG18" s="700"/>
      <c r="BH18" s="700"/>
      <c r="BI18" s="709"/>
    </row>
    <row r="19" spans="1:73" s="39" customFormat="1" ht="33.75" customHeight="1">
      <c r="A19" s="63" t="s">
        <v>23</v>
      </c>
      <c r="B19" s="40" t="s">
        <v>24</v>
      </c>
      <c r="C19" s="710" t="s">
        <v>194</v>
      </c>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c r="AH19" s="663"/>
      <c r="AI19" s="663"/>
      <c r="AJ19" s="663"/>
      <c r="AK19" s="663"/>
      <c r="AL19" s="663"/>
      <c r="AM19" s="663"/>
      <c r="AN19" s="663"/>
      <c r="AO19" s="663"/>
      <c r="AP19" s="663"/>
      <c r="AQ19" s="663"/>
      <c r="AR19" s="663"/>
      <c r="AS19" s="663"/>
      <c r="AT19" s="663"/>
      <c r="AU19" s="663"/>
      <c r="AV19" s="663"/>
      <c r="AW19" s="663"/>
      <c r="AX19" s="663"/>
      <c r="AY19" s="663"/>
      <c r="AZ19" s="663"/>
      <c r="BA19" s="663"/>
      <c r="BB19" s="663"/>
      <c r="BC19" s="663"/>
      <c r="BD19" s="663"/>
      <c r="BE19" s="663"/>
    </row>
    <row r="20" spans="1:73" s="43" customFormat="1" ht="24.95" customHeight="1">
      <c r="A20" s="63"/>
      <c r="B20" s="664" t="s">
        <v>25</v>
      </c>
      <c r="C20" s="665"/>
      <c r="D20" s="665"/>
      <c r="E20" s="665"/>
      <c r="F20" s="665"/>
      <c r="G20" s="665"/>
      <c r="H20" s="665"/>
      <c r="I20" s="665"/>
      <c r="J20" s="665"/>
      <c r="K20" s="665"/>
      <c r="L20" s="665"/>
      <c r="M20" s="665"/>
      <c r="N20" s="665"/>
      <c r="O20" s="665"/>
      <c r="P20" s="665"/>
      <c r="Q20" s="665"/>
      <c r="R20" s="665"/>
      <c r="S20" s="666"/>
      <c r="T20" s="711" t="s">
        <v>598</v>
      </c>
      <c r="U20" s="665"/>
      <c r="V20" s="665"/>
      <c r="W20" s="665"/>
      <c r="X20" s="665"/>
      <c r="Y20" s="665"/>
      <c r="Z20" s="665"/>
      <c r="AA20" s="665"/>
      <c r="AB20" s="666"/>
      <c r="AC20" s="667" t="s">
        <v>27</v>
      </c>
      <c r="AD20" s="665"/>
      <c r="AE20" s="665"/>
      <c r="AF20" s="665"/>
      <c r="AG20" s="665"/>
      <c r="AH20" s="665"/>
      <c r="AI20" s="665"/>
      <c r="AJ20" s="665"/>
      <c r="AK20" s="665"/>
      <c r="AL20" s="665"/>
      <c r="AM20" s="665"/>
      <c r="AN20" s="666"/>
      <c r="AO20" s="676" t="s">
        <v>250</v>
      </c>
      <c r="AP20" s="665"/>
      <c r="AQ20" s="665"/>
      <c r="AR20" s="665"/>
      <c r="AS20" s="665"/>
      <c r="AT20" s="665"/>
      <c r="AU20" s="665"/>
      <c r="AV20" s="665"/>
      <c r="AW20" s="665"/>
      <c r="AX20" s="665"/>
      <c r="AY20" s="665"/>
      <c r="AZ20" s="665"/>
      <c r="BA20" s="665"/>
      <c r="BB20" s="665"/>
      <c r="BC20" s="665"/>
      <c r="BD20" s="665"/>
      <c r="BE20" s="665"/>
      <c r="BF20" s="665"/>
      <c r="BG20" s="665"/>
      <c r="BH20" s="665"/>
      <c r="BI20" s="677"/>
    </row>
    <row r="21" spans="1:73" s="42" customFormat="1" ht="13.5" customHeight="1">
      <c r="B21" s="430" t="s">
        <v>28</v>
      </c>
      <c r="C21" s="431"/>
      <c r="D21" s="431"/>
      <c r="E21" s="431"/>
      <c r="F21" s="431"/>
      <c r="G21" s="431"/>
      <c r="H21" s="431"/>
      <c r="I21" s="431"/>
      <c r="J21" s="431"/>
      <c r="K21" s="431"/>
      <c r="L21" s="431"/>
      <c r="M21" s="431"/>
      <c r="N21" s="431"/>
      <c r="O21" s="431"/>
      <c r="P21" s="431"/>
      <c r="Q21" s="431"/>
      <c r="R21" s="431"/>
      <c r="S21" s="432"/>
      <c r="T21" s="712" t="s">
        <v>599</v>
      </c>
      <c r="U21" s="431"/>
      <c r="V21" s="431"/>
      <c r="W21" s="431"/>
      <c r="X21" s="431"/>
      <c r="Y21" s="431"/>
      <c r="Z21" s="431"/>
      <c r="AA21" s="431"/>
      <c r="AB21" s="432"/>
      <c r="AC21" s="433" t="s">
        <v>30</v>
      </c>
      <c r="AD21" s="431"/>
      <c r="AE21" s="431"/>
      <c r="AF21" s="431"/>
      <c r="AG21" s="431"/>
      <c r="AH21" s="431"/>
      <c r="AI21" s="431"/>
      <c r="AJ21" s="431"/>
      <c r="AK21" s="431"/>
      <c r="AL21" s="431"/>
      <c r="AM21" s="431"/>
      <c r="AN21" s="432"/>
      <c r="AO21" s="433" t="s">
        <v>21</v>
      </c>
      <c r="AP21" s="431"/>
      <c r="AQ21" s="431"/>
      <c r="AR21" s="431"/>
      <c r="AS21" s="431"/>
      <c r="AT21" s="431"/>
      <c r="AU21" s="431"/>
      <c r="AV21" s="431"/>
      <c r="AW21" s="431"/>
      <c r="AX21" s="431"/>
      <c r="AY21" s="431"/>
      <c r="AZ21" s="431"/>
      <c r="BA21" s="431"/>
      <c r="BB21" s="431"/>
      <c r="BC21" s="431"/>
      <c r="BD21" s="431"/>
      <c r="BE21" s="431"/>
      <c r="BF21" s="431"/>
      <c r="BG21" s="431"/>
      <c r="BH21" s="431"/>
      <c r="BI21" s="434"/>
    </row>
    <row r="22" spans="1:73" ht="27" customHeight="1">
      <c r="A22" s="203" t="s">
        <v>219</v>
      </c>
      <c r="B22" s="64" t="s">
        <v>31</v>
      </c>
      <c r="C22" s="693"/>
      <c r="D22" s="688"/>
      <c r="E22" s="688"/>
      <c r="F22" s="688"/>
      <c r="G22" s="688"/>
      <c r="H22" s="688"/>
      <c r="I22" s="688"/>
      <c r="J22" s="688"/>
      <c r="K22" s="688"/>
      <c r="L22" s="688"/>
      <c r="M22" s="688"/>
      <c r="N22" s="688"/>
      <c r="O22" s="688"/>
      <c r="P22" s="688"/>
      <c r="Q22" s="688"/>
      <c r="R22" s="688"/>
      <c r="S22" s="689"/>
      <c r="T22" s="713"/>
      <c r="U22" s="714"/>
      <c r="V22" s="714"/>
      <c r="W22" s="714"/>
      <c r="X22" s="714"/>
      <c r="Y22" s="714"/>
      <c r="Z22" s="714"/>
      <c r="AA22" s="714"/>
      <c r="AB22" s="715"/>
      <c r="AC22" s="716"/>
      <c r="AD22" s="717"/>
      <c r="AE22" s="717"/>
      <c r="AF22" s="717"/>
      <c r="AG22" s="717"/>
      <c r="AH22" s="717"/>
      <c r="AI22" s="717"/>
      <c r="AJ22" s="717"/>
      <c r="AK22" s="718" t="s">
        <v>22</v>
      </c>
      <c r="AL22" s="718"/>
      <c r="AM22" s="718"/>
      <c r="AN22" s="719"/>
      <c r="AO22" s="720"/>
      <c r="AP22" s="691"/>
      <c r="AQ22" s="691"/>
      <c r="AR22" s="691"/>
      <c r="AS22" s="691"/>
      <c r="AT22" s="691"/>
      <c r="AU22" s="691"/>
      <c r="AV22" s="691"/>
      <c r="AW22" s="691"/>
      <c r="AX22" s="691"/>
      <c r="AY22" s="691"/>
      <c r="AZ22" s="691"/>
      <c r="BA22" s="691"/>
      <c r="BB22" s="691"/>
      <c r="BC22" s="691"/>
      <c r="BD22" s="691"/>
      <c r="BE22" s="691"/>
      <c r="BF22" s="691"/>
      <c r="BG22" s="691"/>
      <c r="BH22" s="691"/>
      <c r="BI22" s="692"/>
    </row>
    <row r="23" spans="1:73" ht="27" customHeight="1">
      <c r="A23" s="203" t="s">
        <v>220</v>
      </c>
      <c r="B23" s="64" t="s">
        <v>32</v>
      </c>
      <c r="C23" s="693"/>
      <c r="D23" s="688"/>
      <c r="E23" s="688"/>
      <c r="F23" s="688"/>
      <c r="G23" s="688"/>
      <c r="H23" s="688"/>
      <c r="I23" s="688"/>
      <c r="J23" s="688"/>
      <c r="K23" s="688"/>
      <c r="L23" s="688"/>
      <c r="M23" s="688"/>
      <c r="N23" s="688"/>
      <c r="O23" s="688"/>
      <c r="P23" s="688"/>
      <c r="Q23" s="688"/>
      <c r="R23" s="688"/>
      <c r="S23" s="689"/>
      <c r="T23" s="721"/>
      <c r="U23" s="714"/>
      <c r="V23" s="714"/>
      <c r="W23" s="714"/>
      <c r="X23" s="714"/>
      <c r="Y23" s="714"/>
      <c r="Z23" s="714"/>
      <c r="AA23" s="714"/>
      <c r="AB23" s="715"/>
      <c r="AC23" s="716"/>
      <c r="AD23" s="717"/>
      <c r="AE23" s="717"/>
      <c r="AF23" s="717"/>
      <c r="AG23" s="717"/>
      <c r="AH23" s="717"/>
      <c r="AI23" s="717"/>
      <c r="AJ23" s="717"/>
      <c r="AK23" s="718" t="s">
        <v>22</v>
      </c>
      <c r="AL23" s="718"/>
      <c r="AM23" s="718"/>
      <c r="AN23" s="719"/>
      <c r="AO23" s="720"/>
      <c r="AP23" s="691"/>
      <c r="AQ23" s="691"/>
      <c r="AR23" s="691"/>
      <c r="AS23" s="691"/>
      <c r="AT23" s="691"/>
      <c r="AU23" s="691"/>
      <c r="AV23" s="691"/>
      <c r="AW23" s="691"/>
      <c r="AX23" s="691"/>
      <c r="AY23" s="691"/>
      <c r="AZ23" s="691"/>
      <c r="BA23" s="691"/>
      <c r="BB23" s="691"/>
      <c r="BC23" s="691"/>
      <c r="BD23" s="691"/>
      <c r="BE23" s="691"/>
      <c r="BF23" s="691"/>
      <c r="BG23" s="691"/>
      <c r="BH23" s="691"/>
      <c r="BI23" s="692"/>
      <c r="BJ23" s="204" t="s">
        <v>222</v>
      </c>
    </row>
    <row r="24" spans="1:73" ht="25.5" customHeight="1">
      <c r="A24" s="209" t="s">
        <v>241</v>
      </c>
      <c r="B24" s="64" t="s">
        <v>33</v>
      </c>
      <c r="C24" s="722"/>
      <c r="D24" s="688"/>
      <c r="E24" s="688"/>
      <c r="F24" s="688"/>
      <c r="G24" s="688"/>
      <c r="H24" s="688"/>
      <c r="I24" s="688"/>
      <c r="J24" s="688"/>
      <c r="K24" s="688"/>
      <c r="L24" s="688"/>
      <c r="M24" s="688"/>
      <c r="N24" s="688"/>
      <c r="O24" s="688"/>
      <c r="P24" s="688"/>
      <c r="Q24" s="688"/>
      <c r="R24" s="688"/>
      <c r="S24" s="689"/>
      <c r="T24" s="721"/>
      <c r="U24" s="714"/>
      <c r="V24" s="714"/>
      <c r="W24" s="714"/>
      <c r="X24" s="714"/>
      <c r="Y24" s="714"/>
      <c r="Z24" s="714"/>
      <c r="AA24" s="714"/>
      <c r="AB24" s="715"/>
      <c r="AC24" s="723"/>
      <c r="AD24" s="717"/>
      <c r="AE24" s="717"/>
      <c r="AF24" s="717"/>
      <c r="AG24" s="717"/>
      <c r="AH24" s="717"/>
      <c r="AI24" s="717"/>
      <c r="AJ24" s="717"/>
      <c r="AK24" s="724"/>
      <c r="AL24" s="724"/>
      <c r="AM24" s="724"/>
      <c r="AN24" s="725"/>
      <c r="AO24" s="720"/>
      <c r="AP24" s="691"/>
      <c r="AQ24" s="691"/>
      <c r="AR24" s="691"/>
      <c r="AS24" s="691"/>
      <c r="AT24" s="691"/>
      <c r="AU24" s="691"/>
      <c r="AV24" s="691"/>
      <c r="AW24" s="691"/>
      <c r="AX24" s="691"/>
      <c r="AY24" s="691"/>
      <c r="AZ24" s="691"/>
      <c r="BA24" s="691"/>
      <c r="BB24" s="691"/>
      <c r="BC24" s="691"/>
      <c r="BD24" s="691"/>
      <c r="BE24" s="691"/>
      <c r="BF24" s="691"/>
      <c r="BG24" s="691"/>
      <c r="BH24" s="691"/>
      <c r="BI24" s="692"/>
      <c r="BJ24" s="203" t="s">
        <v>221</v>
      </c>
    </row>
    <row r="25" spans="1:73" ht="27" customHeight="1">
      <c r="A25" s="209" t="s">
        <v>242</v>
      </c>
      <c r="B25" s="64" t="s">
        <v>34</v>
      </c>
      <c r="C25" s="726"/>
      <c r="D25" s="727"/>
      <c r="E25" s="727"/>
      <c r="F25" s="727"/>
      <c r="G25" s="727"/>
      <c r="H25" s="727"/>
      <c r="I25" s="727"/>
      <c r="J25" s="727"/>
      <c r="K25" s="727"/>
      <c r="L25" s="727"/>
      <c r="M25" s="727"/>
      <c r="N25" s="727"/>
      <c r="O25" s="727"/>
      <c r="P25" s="727"/>
      <c r="Q25" s="727"/>
      <c r="R25" s="727"/>
      <c r="S25" s="728"/>
      <c r="T25" s="721"/>
      <c r="U25" s="714"/>
      <c r="V25" s="714"/>
      <c r="W25" s="714"/>
      <c r="X25" s="714"/>
      <c r="Y25" s="714"/>
      <c r="Z25" s="714"/>
      <c r="AA25" s="714"/>
      <c r="AB25" s="715"/>
      <c r="AC25" s="716"/>
      <c r="AD25" s="717"/>
      <c r="AE25" s="717"/>
      <c r="AF25" s="717"/>
      <c r="AG25" s="717"/>
      <c r="AH25" s="717"/>
      <c r="AI25" s="717"/>
      <c r="AJ25" s="717"/>
      <c r="AK25" s="724"/>
      <c r="AL25" s="724"/>
      <c r="AM25" s="724"/>
      <c r="AN25" s="725"/>
      <c r="AO25" s="698"/>
      <c r="AP25" s="691"/>
      <c r="AQ25" s="691"/>
      <c r="AR25" s="691"/>
      <c r="AS25" s="691"/>
      <c r="AT25" s="691"/>
      <c r="AU25" s="691"/>
      <c r="AV25" s="691"/>
      <c r="AW25" s="691"/>
      <c r="AX25" s="691"/>
      <c r="AY25" s="691"/>
      <c r="AZ25" s="691"/>
      <c r="BA25" s="691"/>
      <c r="BB25" s="691"/>
      <c r="BC25" s="691"/>
      <c r="BD25" s="691"/>
      <c r="BE25" s="691"/>
      <c r="BF25" s="691"/>
      <c r="BG25" s="691"/>
      <c r="BH25" s="691"/>
      <c r="BI25" s="692"/>
    </row>
    <row r="26" spans="1:73" ht="27" customHeight="1">
      <c r="A26" s="65"/>
      <c r="B26" s="66" t="s">
        <v>35</v>
      </c>
      <c r="C26" s="729" t="s">
        <v>22</v>
      </c>
      <c r="D26" s="730"/>
      <c r="E26" s="730"/>
      <c r="F26" s="730"/>
      <c r="G26" s="730"/>
      <c r="H26" s="730"/>
      <c r="I26" s="730"/>
      <c r="J26" s="730"/>
      <c r="K26" s="730"/>
      <c r="L26" s="730"/>
      <c r="M26" s="730"/>
      <c r="N26" s="730"/>
      <c r="O26" s="730"/>
      <c r="P26" s="730"/>
      <c r="Q26" s="730"/>
      <c r="R26" s="730"/>
      <c r="S26" s="731"/>
      <c r="T26" s="732"/>
      <c r="U26" s="733"/>
      <c r="V26" s="733"/>
      <c r="W26" s="733"/>
      <c r="X26" s="733"/>
      <c r="Y26" s="733"/>
      <c r="Z26" s="733"/>
      <c r="AA26" s="733"/>
      <c r="AB26" s="734"/>
      <c r="AC26" s="735"/>
      <c r="AD26" s="736"/>
      <c r="AE26" s="736"/>
      <c r="AF26" s="736"/>
      <c r="AG26" s="736"/>
      <c r="AH26" s="736"/>
      <c r="AI26" s="736"/>
      <c r="AJ26" s="736"/>
      <c r="AK26" s="737"/>
      <c r="AL26" s="737"/>
      <c r="AM26" s="737"/>
      <c r="AN26" s="738"/>
      <c r="AO26" s="739"/>
      <c r="AP26" s="740"/>
      <c r="AQ26" s="740"/>
      <c r="AR26" s="740"/>
      <c r="AS26" s="740"/>
      <c r="AT26" s="740"/>
      <c r="AU26" s="740"/>
      <c r="AV26" s="740"/>
      <c r="AW26" s="740"/>
      <c r="AX26" s="740"/>
      <c r="AY26" s="740"/>
      <c r="AZ26" s="740"/>
      <c r="BA26" s="740"/>
      <c r="BB26" s="740"/>
      <c r="BC26" s="740"/>
      <c r="BD26" s="740"/>
      <c r="BE26" s="740"/>
      <c r="BF26" s="740"/>
      <c r="BG26" s="740"/>
      <c r="BH26" s="740"/>
      <c r="BI26" s="741"/>
    </row>
    <row r="27" spans="1:73" s="39" customFormat="1" ht="25.5" customHeight="1">
      <c r="B27" s="40" t="s">
        <v>36</v>
      </c>
      <c r="C27" s="710" t="s">
        <v>195</v>
      </c>
      <c r="D27" s="663"/>
      <c r="E27" s="663"/>
      <c r="F27" s="663"/>
      <c r="G27" s="663"/>
      <c r="H27" s="663"/>
      <c r="I27" s="663"/>
      <c r="J27" s="663"/>
      <c r="K27" s="663"/>
      <c r="L27" s="663"/>
      <c r="M27" s="663"/>
      <c r="N27" s="663"/>
      <c r="O27" s="663"/>
      <c r="P27" s="663"/>
      <c r="Q27" s="663"/>
      <c r="R27" s="663"/>
      <c r="S27" s="663"/>
      <c r="T27" s="663"/>
      <c r="U27" s="663"/>
      <c r="V27" s="663"/>
      <c r="W27" s="663"/>
      <c r="X27" s="663"/>
      <c r="Y27" s="663"/>
      <c r="Z27" s="663"/>
      <c r="AA27" s="663"/>
      <c r="AB27" s="663"/>
      <c r="AC27" s="663"/>
      <c r="AD27" s="663"/>
      <c r="AE27" s="663"/>
      <c r="AF27" s="663"/>
      <c r="AG27" s="663"/>
      <c r="AH27" s="663"/>
      <c r="AI27" s="663"/>
      <c r="AJ27" s="663"/>
      <c r="AK27" s="663"/>
      <c r="AL27" s="663"/>
      <c r="AM27" s="663"/>
      <c r="AN27" s="663"/>
      <c r="AO27" s="663"/>
      <c r="AP27" s="663"/>
      <c r="AQ27" s="663"/>
      <c r="AR27" s="663"/>
      <c r="AS27" s="663"/>
      <c r="AT27" s="663"/>
      <c r="AU27" s="663"/>
      <c r="AV27" s="663"/>
      <c r="AW27" s="663"/>
      <c r="AX27" s="663"/>
      <c r="AY27" s="663"/>
      <c r="AZ27" s="663"/>
      <c r="BA27" s="663"/>
      <c r="BB27" s="663"/>
      <c r="BC27" s="663"/>
      <c r="BD27" s="663"/>
      <c r="BE27" s="663"/>
    </row>
    <row r="28" spans="1:73" s="43" customFormat="1" ht="24.95" customHeight="1">
      <c r="B28" s="664" t="s">
        <v>25</v>
      </c>
      <c r="C28" s="665"/>
      <c r="D28" s="665"/>
      <c r="E28" s="665"/>
      <c r="F28" s="665"/>
      <c r="G28" s="665"/>
      <c r="H28" s="665"/>
      <c r="I28" s="665"/>
      <c r="J28" s="665"/>
      <c r="K28" s="665"/>
      <c r="L28" s="665"/>
      <c r="M28" s="665"/>
      <c r="N28" s="665"/>
      <c r="O28" s="665"/>
      <c r="P28" s="665"/>
      <c r="Q28" s="665"/>
      <c r="R28" s="665"/>
      <c r="S28" s="666"/>
      <c r="T28" s="667" t="s">
        <v>26</v>
      </c>
      <c r="U28" s="665"/>
      <c r="V28" s="665"/>
      <c r="W28" s="665"/>
      <c r="X28" s="665"/>
      <c r="Y28" s="665"/>
      <c r="Z28" s="665"/>
      <c r="AA28" s="665"/>
      <c r="AB28" s="666"/>
      <c r="AC28" s="667" t="s">
        <v>37</v>
      </c>
      <c r="AD28" s="665"/>
      <c r="AE28" s="665"/>
      <c r="AF28" s="665"/>
      <c r="AG28" s="665"/>
      <c r="AH28" s="665"/>
      <c r="AI28" s="665"/>
      <c r="AJ28" s="665"/>
      <c r="AK28" s="665"/>
      <c r="AL28" s="665"/>
      <c r="AM28" s="665"/>
      <c r="AN28" s="666"/>
      <c r="AO28" s="667" t="s">
        <v>272</v>
      </c>
      <c r="AP28" s="665"/>
      <c r="AQ28" s="665"/>
      <c r="AR28" s="665"/>
      <c r="AS28" s="665"/>
      <c r="AT28" s="665"/>
      <c r="AU28" s="665"/>
      <c r="AV28" s="665"/>
      <c r="AW28" s="665"/>
      <c r="AX28" s="665"/>
      <c r="AY28" s="665"/>
      <c r="AZ28" s="665"/>
      <c r="BA28" s="665"/>
      <c r="BB28" s="665"/>
      <c r="BC28" s="665"/>
      <c r="BD28" s="665"/>
      <c r="BE28" s="665"/>
      <c r="BF28" s="665"/>
      <c r="BG28" s="665"/>
      <c r="BH28" s="665"/>
      <c r="BI28" s="677"/>
    </row>
    <row r="29" spans="1:73" s="42" customFormat="1" ht="13.5" customHeight="1">
      <c r="B29" s="430" t="s">
        <v>28</v>
      </c>
      <c r="C29" s="431"/>
      <c r="D29" s="431"/>
      <c r="E29" s="431"/>
      <c r="F29" s="431"/>
      <c r="G29" s="431"/>
      <c r="H29" s="431"/>
      <c r="I29" s="431"/>
      <c r="J29" s="431"/>
      <c r="K29" s="431"/>
      <c r="L29" s="431"/>
      <c r="M29" s="431"/>
      <c r="N29" s="431"/>
      <c r="O29" s="431"/>
      <c r="P29" s="431"/>
      <c r="Q29" s="431"/>
      <c r="R29" s="431"/>
      <c r="S29" s="432"/>
      <c r="T29" s="433" t="s">
        <v>29</v>
      </c>
      <c r="U29" s="431"/>
      <c r="V29" s="431"/>
      <c r="W29" s="431"/>
      <c r="X29" s="431"/>
      <c r="Y29" s="431"/>
      <c r="Z29" s="431"/>
      <c r="AA29" s="431"/>
      <c r="AB29" s="432"/>
      <c r="AC29" s="433" t="s">
        <v>38</v>
      </c>
      <c r="AD29" s="431"/>
      <c r="AE29" s="431"/>
      <c r="AF29" s="431"/>
      <c r="AG29" s="431"/>
      <c r="AH29" s="431"/>
      <c r="AI29" s="431"/>
      <c r="AJ29" s="431"/>
      <c r="AK29" s="431"/>
      <c r="AL29" s="431"/>
      <c r="AM29" s="431"/>
      <c r="AN29" s="432"/>
      <c r="AO29" s="433" t="s">
        <v>21</v>
      </c>
      <c r="AP29" s="431"/>
      <c r="AQ29" s="431"/>
      <c r="AR29" s="431"/>
      <c r="AS29" s="431"/>
      <c r="AT29" s="431"/>
      <c r="AU29" s="431"/>
      <c r="AV29" s="431"/>
      <c r="AW29" s="431"/>
      <c r="AX29" s="431"/>
      <c r="AY29" s="431"/>
      <c r="AZ29" s="431"/>
      <c r="BA29" s="431"/>
      <c r="BB29" s="431"/>
      <c r="BC29" s="431"/>
      <c r="BD29" s="431"/>
      <c r="BE29" s="431"/>
      <c r="BF29" s="431"/>
      <c r="BG29" s="431"/>
      <c r="BH29" s="431"/>
      <c r="BI29" s="434"/>
    </row>
    <row r="30" spans="1:73" ht="31.5" customHeight="1">
      <c r="A30" s="211" t="s">
        <v>247</v>
      </c>
      <c r="B30" s="67" t="s">
        <v>31</v>
      </c>
      <c r="C30" s="693"/>
      <c r="D30" s="688"/>
      <c r="E30" s="688"/>
      <c r="F30" s="688"/>
      <c r="G30" s="688"/>
      <c r="H30" s="688"/>
      <c r="I30" s="688"/>
      <c r="J30" s="688"/>
      <c r="K30" s="688"/>
      <c r="L30" s="688"/>
      <c r="M30" s="688"/>
      <c r="N30" s="688"/>
      <c r="O30" s="688"/>
      <c r="P30" s="688"/>
      <c r="Q30" s="688"/>
      <c r="R30" s="688"/>
      <c r="S30" s="689"/>
      <c r="T30" s="742"/>
      <c r="U30" s="743"/>
      <c r="V30" s="743"/>
      <c r="W30" s="743"/>
      <c r="X30" s="743"/>
      <c r="Y30" s="743"/>
      <c r="Z30" s="743"/>
      <c r="AA30" s="743"/>
      <c r="AB30" s="744"/>
      <c r="AC30" s="745"/>
      <c r="AD30" s="746"/>
      <c r="AE30" s="746"/>
      <c r="AF30" s="746"/>
      <c r="AG30" s="746"/>
      <c r="AH30" s="746"/>
      <c r="AI30" s="746"/>
      <c r="AJ30" s="746"/>
      <c r="AK30" s="724"/>
      <c r="AL30" s="724"/>
      <c r="AM30" s="724"/>
      <c r="AN30" s="725"/>
      <c r="AO30" s="747"/>
      <c r="AP30" s="748"/>
      <c r="AQ30" s="748"/>
      <c r="AR30" s="748"/>
      <c r="AS30" s="748"/>
      <c r="AT30" s="748"/>
      <c r="AU30" s="748"/>
      <c r="AV30" s="748"/>
      <c r="AW30" s="748"/>
      <c r="AX30" s="748"/>
      <c r="AY30" s="748"/>
      <c r="AZ30" s="748"/>
      <c r="BA30" s="748"/>
      <c r="BB30" s="748"/>
      <c r="BC30" s="748"/>
      <c r="BD30" s="748"/>
      <c r="BE30" s="748"/>
      <c r="BF30" s="748"/>
      <c r="BG30" s="748"/>
      <c r="BH30" s="748"/>
      <c r="BI30" s="749"/>
      <c r="BJ30" s="217" t="s">
        <v>255</v>
      </c>
      <c r="BQ30" s="353"/>
      <c r="BR30" s="358" t="str">
        <f>既習時間数&amp;既習時間数1</f>
        <v>受験番号
Examination number</v>
      </c>
      <c r="BS30" s="353"/>
      <c r="BT30" s="353"/>
      <c r="BU30" s="353"/>
    </row>
    <row r="31" spans="1:73" ht="31.5" customHeight="1">
      <c r="B31" s="68" t="s">
        <v>32</v>
      </c>
      <c r="C31" s="708" t="s">
        <v>22</v>
      </c>
      <c r="D31" s="700"/>
      <c r="E31" s="700"/>
      <c r="F31" s="700"/>
      <c r="G31" s="700"/>
      <c r="H31" s="700"/>
      <c r="I31" s="700"/>
      <c r="J31" s="700"/>
      <c r="K31" s="700"/>
      <c r="L31" s="700"/>
      <c r="M31" s="700"/>
      <c r="N31" s="700"/>
      <c r="O31" s="700"/>
      <c r="P31" s="700"/>
      <c r="Q31" s="700"/>
      <c r="R31" s="700"/>
      <c r="S31" s="701"/>
      <c r="T31" s="754"/>
      <c r="U31" s="755"/>
      <c r="V31" s="755"/>
      <c r="W31" s="755"/>
      <c r="X31" s="755"/>
      <c r="Y31" s="755"/>
      <c r="Z31" s="755"/>
      <c r="AA31" s="755"/>
      <c r="AB31" s="756"/>
      <c r="AC31" s="757"/>
      <c r="AD31" s="758"/>
      <c r="AE31" s="758"/>
      <c r="AF31" s="758"/>
      <c r="AG31" s="758"/>
      <c r="AH31" s="758"/>
      <c r="AI31" s="758"/>
      <c r="AJ31" s="758"/>
      <c r="AK31" s="737" t="s">
        <v>22</v>
      </c>
      <c r="AL31" s="737"/>
      <c r="AM31" s="737"/>
      <c r="AN31" s="738"/>
      <c r="AO31" s="750"/>
      <c r="AP31" s="751"/>
      <c r="AQ31" s="751"/>
      <c r="AR31" s="751"/>
      <c r="AS31" s="751"/>
      <c r="AT31" s="751"/>
      <c r="AU31" s="751"/>
      <c r="AV31" s="751"/>
      <c r="AW31" s="751"/>
      <c r="AX31" s="751"/>
      <c r="AY31" s="751"/>
      <c r="AZ31" s="751"/>
      <c r="BA31" s="751"/>
      <c r="BB31" s="751"/>
      <c r="BC31" s="751"/>
      <c r="BD31" s="751"/>
      <c r="BE31" s="751"/>
      <c r="BF31" s="751"/>
      <c r="BG31" s="751"/>
      <c r="BH31" s="751"/>
      <c r="BI31" s="752"/>
      <c r="BM31" s="401" t="s">
        <v>615</v>
      </c>
      <c r="BN31" s="401"/>
      <c r="BO31" s="401"/>
      <c r="BP31" s="401"/>
      <c r="BQ31" s="401"/>
      <c r="BR31" s="401"/>
      <c r="BS31" s="401"/>
      <c r="BT31" s="353"/>
      <c r="BU31" s="353"/>
    </row>
    <row r="32" spans="1:73" s="39" customFormat="1" ht="25.5" customHeight="1">
      <c r="B32" s="69">
        <v>10</v>
      </c>
      <c r="C32" s="753" t="s">
        <v>196</v>
      </c>
      <c r="D32" s="753"/>
      <c r="E32" s="753"/>
      <c r="F32" s="753"/>
      <c r="G32" s="753"/>
      <c r="H32" s="753"/>
      <c r="I32" s="753"/>
      <c r="J32" s="753"/>
      <c r="K32" s="753"/>
      <c r="L32" s="753"/>
      <c r="M32" s="753"/>
      <c r="N32" s="753"/>
      <c r="O32" s="753"/>
      <c r="P32" s="753"/>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Q32" s="355"/>
      <c r="BR32" s="355"/>
      <c r="BS32" s="355"/>
      <c r="BT32" s="355"/>
      <c r="BU32" s="355"/>
    </row>
    <row r="33" spans="2:73" s="43" customFormat="1" ht="24.95" customHeight="1">
      <c r="B33" s="664" t="s">
        <v>39</v>
      </c>
      <c r="C33" s="665"/>
      <c r="D33" s="665"/>
      <c r="E33" s="665"/>
      <c r="F33" s="665"/>
      <c r="G33" s="665"/>
      <c r="H33" s="665"/>
      <c r="I33" s="665"/>
      <c r="J33" s="665"/>
      <c r="K33" s="665"/>
      <c r="L33" s="665"/>
      <c r="M33" s="665"/>
      <c r="N33" s="665"/>
      <c r="O33" s="665"/>
      <c r="P33" s="665"/>
      <c r="Q33" s="665"/>
      <c r="R33" s="665"/>
      <c r="S33" s="666"/>
      <c r="T33" s="667" t="s">
        <v>40</v>
      </c>
      <c r="U33" s="665"/>
      <c r="V33" s="665"/>
      <c r="W33" s="665"/>
      <c r="X33" s="665"/>
      <c r="Y33" s="665"/>
      <c r="Z33" s="665"/>
      <c r="AA33" s="665"/>
      <c r="AB33" s="666"/>
      <c r="AC33" s="667" t="s">
        <v>41</v>
      </c>
      <c r="AD33" s="665"/>
      <c r="AE33" s="665"/>
      <c r="AF33" s="665"/>
      <c r="AG33" s="665"/>
      <c r="AH33" s="665"/>
      <c r="AI33" s="665"/>
      <c r="AJ33" s="665"/>
      <c r="AK33" s="665"/>
      <c r="AL33" s="665"/>
      <c r="AM33" s="665"/>
      <c r="AN33" s="666"/>
      <c r="AO33" s="667" t="s">
        <v>271</v>
      </c>
      <c r="AP33" s="665"/>
      <c r="AQ33" s="665"/>
      <c r="AR33" s="665"/>
      <c r="AS33" s="665"/>
      <c r="AT33" s="665"/>
      <c r="AU33" s="665"/>
      <c r="AV33" s="665"/>
      <c r="AW33" s="665"/>
      <c r="AX33" s="665"/>
      <c r="AY33" s="665"/>
      <c r="AZ33" s="665"/>
      <c r="BA33" s="665"/>
      <c r="BB33" s="665"/>
      <c r="BC33" s="665"/>
      <c r="BD33" s="665"/>
      <c r="BE33" s="665"/>
      <c r="BF33" s="665"/>
      <c r="BG33" s="665"/>
      <c r="BH33" s="665"/>
      <c r="BI33" s="677"/>
      <c r="BQ33" s="354"/>
      <c r="BR33" s="354"/>
      <c r="BS33" s="354"/>
      <c r="BT33" s="354"/>
      <c r="BU33" s="354"/>
    </row>
    <row r="34" spans="2:73" s="42" customFormat="1" ht="13.5" customHeight="1">
      <c r="B34" s="430" t="s">
        <v>42</v>
      </c>
      <c r="C34" s="431"/>
      <c r="D34" s="431"/>
      <c r="E34" s="431"/>
      <c r="F34" s="431"/>
      <c r="G34" s="431"/>
      <c r="H34" s="431"/>
      <c r="I34" s="431"/>
      <c r="J34" s="431"/>
      <c r="K34" s="431"/>
      <c r="L34" s="431"/>
      <c r="M34" s="431"/>
      <c r="N34" s="431"/>
      <c r="O34" s="431"/>
      <c r="P34" s="431"/>
      <c r="Q34" s="431"/>
      <c r="R34" s="431"/>
      <c r="S34" s="432"/>
      <c r="T34" s="433" t="s">
        <v>43</v>
      </c>
      <c r="U34" s="431"/>
      <c r="V34" s="431"/>
      <c r="W34" s="431"/>
      <c r="X34" s="431"/>
      <c r="Y34" s="431"/>
      <c r="Z34" s="431"/>
      <c r="AA34" s="431"/>
      <c r="AB34" s="432"/>
      <c r="AC34" s="433" t="s">
        <v>44</v>
      </c>
      <c r="AD34" s="431"/>
      <c r="AE34" s="431"/>
      <c r="AF34" s="431"/>
      <c r="AG34" s="431"/>
      <c r="AH34" s="431"/>
      <c r="AI34" s="431"/>
      <c r="AJ34" s="431"/>
      <c r="AK34" s="431"/>
      <c r="AL34" s="431"/>
      <c r="AM34" s="431"/>
      <c r="AN34" s="432"/>
      <c r="AO34" s="433" t="s">
        <v>21</v>
      </c>
      <c r="AP34" s="431"/>
      <c r="AQ34" s="431"/>
      <c r="AR34" s="431"/>
      <c r="AS34" s="431"/>
      <c r="AT34" s="431"/>
      <c r="AU34" s="431"/>
      <c r="AV34" s="431"/>
      <c r="AW34" s="431"/>
      <c r="AX34" s="431"/>
      <c r="AY34" s="431"/>
      <c r="AZ34" s="431"/>
      <c r="BA34" s="431"/>
      <c r="BB34" s="431"/>
      <c r="BC34" s="431"/>
      <c r="BD34" s="431"/>
      <c r="BE34" s="431"/>
      <c r="BF34" s="431"/>
      <c r="BG34" s="431"/>
      <c r="BH34" s="431"/>
      <c r="BI34" s="434"/>
    </row>
    <row r="35" spans="2:73" s="39" customFormat="1" ht="30.75" customHeight="1">
      <c r="B35" s="67" t="s">
        <v>31</v>
      </c>
      <c r="C35" s="928" t="s">
        <v>22</v>
      </c>
      <c r="D35" s="929"/>
      <c r="E35" s="929"/>
      <c r="F35" s="929"/>
      <c r="G35" s="929"/>
      <c r="H35" s="929"/>
      <c r="I35" s="929"/>
      <c r="J35" s="929"/>
      <c r="K35" s="929"/>
      <c r="L35" s="929"/>
      <c r="M35" s="929"/>
      <c r="N35" s="929"/>
      <c r="O35" s="929"/>
      <c r="P35" s="929"/>
      <c r="Q35" s="929"/>
      <c r="R35" s="929"/>
      <c r="S35" s="930"/>
      <c r="T35" s="931"/>
      <c r="U35" s="932"/>
      <c r="V35" s="932"/>
      <c r="W35" s="932"/>
      <c r="X35" s="932"/>
      <c r="Y35" s="932"/>
      <c r="Z35" s="932"/>
      <c r="AA35" s="932"/>
      <c r="AB35" s="933"/>
      <c r="AC35" s="70"/>
      <c r="AD35" s="932"/>
      <c r="AE35" s="932"/>
      <c r="AF35" s="932"/>
      <c r="AG35" s="932"/>
      <c r="AH35" s="932"/>
      <c r="AI35" s="932"/>
      <c r="AJ35" s="932"/>
      <c r="AK35" s="932"/>
      <c r="AL35" s="932"/>
      <c r="AM35" s="932"/>
      <c r="AN35" s="71"/>
      <c r="AO35" s="698"/>
      <c r="AP35" s="691"/>
      <c r="AQ35" s="691"/>
      <c r="AR35" s="691"/>
      <c r="AS35" s="691"/>
      <c r="AT35" s="691"/>
      <c r="AU35" s="691"/>
      <c r="AV35" s="691"/>
      <c r="AW35" s="691"/>
      <c r="AX35" s="691"/>
      <c r="AY35" s="691"/>
      <c r="AZ35" s="691"/>
      <c r="BA35" s="691"/>
      <c r="BB35" s="691"/>
      <c r="BC35" s="691"/>
      <c r="BD35" s="691"/>
      <c r="BE35" s="691"/>
      <c r="BF35" s="691"/>
      <c r="BG35" s="691"/>
      <c r="BH35" s="691"/>
      <c r="BI35" s="692"/>
    </row>
    <row r="36" spans="2:73" s="39" customFormat="1" ht="30.75" customHeight="1">
      <c r="B36" s="68" t="s">
        <v>32</v>
      </c>
      <c r="C36" s="708" t="s">
        <v>22</v>
      </c>
      <c r="D36" s="700"/>
      <c r="E36" s="700"/>
      <c r="F36" s="700"/>
      <c r="G36" s="700"/>
      <c r="H36" s="700"/>
      <c r="I36" s="700"/>
      <c r="J36" s="700"/>
      <c r="K36" s="700"/>
      <c r="L36" s="700"/>
      <c r="M36" s="700"/>
      <c r="N36" s="700"/>
      <c r="O36" s="700"/>
      <c r="P36" s="700"/>
      <c r="Q36" s="700"/>
      <c r="R36" s="700"/>
      <c r="S36" s="701"/>
      <c r="T36" s="931"/>
      <c r="U36" s="932"/>
      <c r="V36" s="932"/>
      <c r="W36" s="932"/>
      <c r="X36" s="932"/>
      <c r="Y36" s="932"/>
      <c r="Z36" s="932"/>
      <c r="AA36" s="932"/>
      <c r="AB36" s="933"/>
      <c r="AC36" s="72"/>
      <c r="AD36" s="755"/>
      <c r="AE36" s="755"/>
      <c r="AF36" s="755"/>
      <c r="AG36" s="755"/>
      <c r="AH36" s="755"/>
      <c r="AI36" s="755"/>
      <c r="AJ36" s="755"/>
      <c r="AK36" s="755"/>
      <c r="AL36" s="755"/>
      <c r="AM36" s="755"/>
      <c r="AN36" s="73"/>
      <c r="AO36" s="739" t="s">
        <v>22</v>
      </c>
      <c r="AP36" s="740"/>
      <c r="AQ36" s="740"/>
      <c r="AR36" s="740"/>
      <c r="AS36" s="740"/>
      <c r="AT36" s="740"/>
      <c r="AU36" s="740"/>
      <c r="AV36" s="740"/>
      <c r="AW36" s="740"/>
      <c r="AX36" s="740"/>
      <c r="AY36" s="740"/>
      <c r="AZ36" s="740"/>
      <c r="BA36" s="740"/>
      <c r="BB36" s="740"/>
      <c r="BC36" s="740"/>
      <c r="BD36" s="740"/>
      <c r="BE36" s="740"/>
      <c r="BF36" s="740"/>
      <c r="BG36" s="740"/>
      <c r="BH36" s="740"/>
      <c r="BI36" s="741"/>
    </row>
    <row r="37" spans="2:73" s="81" customFormat="1" ht="45.75" customHeight="1">
      <c r="B37" s="951" t="s">
        <v>45</v>
      </c>
      <c r="C37" s="951"/>
      <c r="D37" s="951"/>
      <c r="E37" s="951"/>
      <c r="F37" s="951"/>
      <c r="G37" s="951"/>
      <c r="H37" s="951"/>
      <c r="I37" s="951"/>
      <c r="J37" s="951"/>
      <c r="K37" s="951"/>
      <c r="L37" s="951"/>
      <c r="M37" s="951"/>
      <c r="N37" s="74"/>
      <c r="O37" s="75"/>
      <c r="P37" s="75"/>
      <c r="Q37" s="74"/>
      <c r="R37" s="76"/>
      <c r="S37" s="76"/>
      <c r="T37" s="77"/>
      <c r="U37" s="77"/>
      <c r="V37" s="76"/>
      <c r="W37" s="952" t="s">
        <v>46</v>
      </c>
      <c r="X37" s="952"/>
      <c r="Y37" s="952"/>
      <c r="Z37" s="952"/>
      <c r="AA37" s="952"/>
      <c r="AB37" s="952"/>
      <c r="AC37" s="952"/>
      <c r="AD37" s="952"/>
      <c r="AE37" s="952"/>
      <c r="AF37" s="952"/>
      <c r="AG37" s="953" t="s">
        <v>47</v>
      </c>
      <c r="AH37" s="953"/>
      <c r="AI37" s="953"/>
      <c r="AJ37" s="954" t="s">
        <v>48</v>
      </c>
      <c r="AK37" s="954"/>
      <c r="AL37" s="954"/>
      <c r="AM37" s="954"/>
      <c r="AN37" s="954"/>
      <c r="AO37" s="76"/>
      <c r="AP37" s="78"/>
      <c r="AQ37" s="78"/>
      <c r="AR37" s="78"/>
      <c r="AS37" s="79"/>
      <c r="AT37" s="79"/>
      <c r="AU37" s="79"/>
      <c r="AV37" s="79"/>
      <c r="AW37" s="79"/>
      <c r="AX37" s="79"/>
      <c r="AY37" s="79"/>
      <c r="AZ37" s="79"/>
      <c r="BA37" s="80"/>
      <c r="BN37" s="82" t="b">
        <v>0</v>
      </c>
      <c r="BO37" s="82" t="b">
        <v>0</v>
      </c>
    </row>
    <row r="38" spans="2:73" s="42" customFormat="1" ht="13.5" customHeight="1">
      <c r="B38" s="468" t="s">
        <v>49</v>
      </c>
      <c r="C38" s="468"/>
      <c r="D38" s="468"/>
      <c r="E38" s="468"/>
      <c r="F38" s="468"/>
      <c r="G38" s="468"/>
      <c r="H38" s="468"/>
      <c r="I38" s="468"/>
      <c r="J38" s="468"/>
      <c r="K38" s="83"/>
      <c r="L38" s="83"/>
      <c r="M38" s="84"/>
      <c r="N38" s="955"/>
      <c r="O38" s="955"/>
      <c r="P38" s="955"/>
      <c r="Q38" s="955"/>
      <c r="R38" s="85" t="s">
        <v>50</v>
      </c>
      <c r="S38" s="85"/>
      <c r="T38" s="956"/>
      <c r="U38" s="956"/>
      <c r="V38" s="85"/>
      <c r="W38" s="85"/>
      <c r="X38" s="956" t="s">
        <v>51</v>
      </c>
      <c r="Y38" s="956"/>
      <c r="Z38" s="956"/>
      <c r="AA38" s="956"/>
      <c r="AB38" s="956"/>
      <c r="AC38" s="956"/>
      <c r="AD38" s="956"/>
      <c r="AE38" s="956"/>
      <c r="AF38" s="956"/>
      <c r="AG38" s="956"/>
      <c r="AH38" s="956"/>
      <c r="AI38" s="956"/>
      <c r="AJ38" s="956"/>
      <c r="AK38" s="956"/>
      <c r="AL38" s="53"/>
      <c r="AM38" s="53"/>
      <c r="AN38" s="53"/>
      <c r="AO38" s="53"/>
      <c r="AP38" s="53"/>
      <c r="AQ38" s="53"/>
      <c r="AR38" s="53"/>
      <c r="AS38" s="53"/>
      <c r="AT38" s="53"/>
      <c r="AU38" s="53"/>
      <c r="AV38" s="53"/>
      <c r="AW38" s="53"/>
      <c r="AX38" s="53"/>
      <c r="AY38" s="53"/>
      <c r="AZ38" s="53"/>
      <c r="BA38" s="53"/>
      <c r="BB38" s="53"/>
      <c r="BC38" s="53"/>
      <c r="BD38" s="53"/>
      <c r="BE38" s="53"/>
      <c r="BF38" s="53"/>
      <c r="BR38" s="86"/>
    </row>
    <row r="39" spans="2:73" s="43" customFormat="1" ht="24.95" customHeight="1">
      <c r="B39" s="664" t="s">
        <v>537</v>
      </c>
      <c r="C39" s="665"/>
      <c r="D39" s="665"/>
      <c r="E39" s="665"/>
      <c r="F39" s="665"/>
      <c r="G39" s="665"/>
      <c r="H39" s="665"/>
      <c r="I39" s="665"/>
      <c r="J39" s="665"/>
      <c r="K39" s="665"/>
      <c r="L39" s="665"/>
      <c r="M39" s="665"/>
      <c r="N39" s="665"/>
      <c r="O39" s="666"/>
      <c r="P39" s="667" t="s">
        <v>538</v>
      </c>
      <c r="Q39" s="665"/>
      <c r="R39" s="665"/>
      <c r="S39" s="665"/>
      <c r="T39" s="665"/>
      <c r="U39" s="665"/>
      <c r="V39" s="665"/>
      <c r="W39" s="665"/>
      <c r="X39" s="665"/>
      <c r="Y39" s="665"/>
      <c r="Z39" s="665"/>
      <c r="AA39" s="665"/>
      <c r="AB39" s="666"/>
      <c r="AC39" s="667" t="s">
        <v>52</v>
      </c>
      <c r="AD39" s="665"/>
      <c r="AE39" s="665"/>
      <c r="AF39" s="665"/>
      <c r="AG39" s="665"/>
      <c r="AH39" s="665"/>
      <c r="AI39" s="665"/>
      <c r="AJ39" s="665"/>
      <c r="AK39" s="665"/>
      <c r="AL39" s="665"/>
      <c r="AM39" s="665"/>
      <c r="AN39" s="665"/>
      <c r="AO39" s="666"/>
      <c r="AP39" s="427" t="s">
        <v>53</v>
      </c>
      <c r="AQ39" s="428"/>
      <c r="AR39" s="428"/>
      <c r="AS39" s="428"/>
      <c r="AT39" s="428"/>
      <c r="AU39" s="428"/>
      <c r="AV39" s="428"/>
      <c r="AW39" s="428"/>
      <c r="AX39" s="428"/>
      <c r="AY39" s="428"/>
      <c r="AZ39" s="428"/>
      <c r="BA39" s="428"/>
      <c r="BB39" s="428"/>
      <c r="BC39" s="428"/>
      <c r="BD39" s="428"/>
      <c r="BE39" s="428"/>
      <c r="BF39" s="428"/>
      <c r="BG39" s="428"/>
      <c r="BH39" s="428"/>
      <c r="BI39" s="429"/>
      <c r="BL39" s="411"/>
      <c r="BM39" s="411"/>
      <c r="BN39" s="411"/>
      <c r="BO39" s="411"/>
      <c r="BP39" s="411"/>
      <c r="BQ39" s="411"/>
      <c r="BR39" s="411"/>
    </row>
    <row r="40" spans="2:73" s="42" customFormat="1" ht="13.5" customHeight="1">
      <c r="B40" s="430" t="s">
        <v>54</v>
      </c>
      <c r="C40" s="431"/>
      <c r="D40" s="431"/>
      <c r="E40" s="431"/>
      <c r="F40" s="431"/>
      <c r="G40" s="431"/>
      <c r="H40" s="431"/>
      <c r="I40" s="431"/>
      <c r="J40" s="431"/>
      <c r="K40" s="431"/>
      <c r="L40" s="431"/>
      <c r="M40" s="431"/>
      <c r="N40" s="431"/>
      <c r="O40" s="432"/>
      <c r="P40" s="433" t="s">
        <v>55</v>
      </c>
      <c r="Q40" s="431"/>
      <c r="R40" s="431"/>
      <c r="S40" s="431"/>
      <c r="T40" s="431"/>
      <c r="U40" s="431"/>
      <c r="V40" s="431"/>
      <c r="W40" s="431"/>
      <c r="X40" s="431"/>
      <c r="Y40" s="431"/>
      <c r="Z40" s="431"/>
      <c r="AA40" s="431"/>
      <c r="AB40" s="432"/>
      <c r="AC40" s="433" t="s">
        <v>56</v>
      </c>
      <c r="AD40" s="431"/>
      <c r="AE40" s="431"/>
      <c r="AF40" s="431"/>
      <c r="AG40" s="431"/>
      <c r="AH40" s="431"/>
      <c r="AI40" s="431"/>
      <c r="AJ40" s="431"/>
      <c r="AK40" s="431"/>
      <c r="AL40" s="431"/>
      <c r="AM40" s="431"/>
      <c r="AN40" s="431"/>
      <c r="AO40" s="432"/>
      <c r="AP40" s="433" t="s">
        <v>57</v>
      </c>
      <c r="AQ40" s="431"/>
      <c r="AR40" s="431"/>
      <c r="AS40" s="431"/>
      <c r="AT40" s="431"/>
      <c r="AU40" s="431"/>
      <c r="AV40" s="431"/>
      <c r="AW40" s="431"/>
      <c r="AX40" s="431"/>
      <c r="AY40" s="431"/>
      <c r="AZ40" s="431"/>
      <c r="BA40" s="431"/>
      <c r="BB40" s="431"/>
      <c r="BC40" s="431"/>
      <c r="BD40" s="431"/>
      <c r="BE40" s="431"/>
      <c r="BF40" s="431"/>
      <c r="BG40" s="431"/>
      <c r="BH40" s="431"/>
      <c r="BI40" s="434"/>
      <c r="BL40" s="411"/>
      <c r="BM40" s="411"/>
      <c r="BN40" s="411"/>
      <c r="BO40" s="411"/>
      <c r="BP40" s="411"/>
      <c r="BQ40" s="411"/>
      <c r="BR40" s="411"/>
    </row>
    <row r="41" spans="2:73" ht="32.25" customHeight="1">
      <c r="B41" s="87" t="s">
        <v>4</v>
      </c>
      <c r="C41" s="88"/>
      <c r="D41" s="685"/>
      <c r="E41" s="685"/>
      <c r="F41" s="685"/>
      <c r="G41" s="685"/>
      <c r="H41" s="685"/>
      <c r="I41" s="685"/>
      <c r="J41" s="685"/>
      <c r="K41" s="685"/>
      <c r="L41" s="685"/>
      <c r="M41" s="685"/>
      <c r="N41" s="685"/>
      <c r="O41" s="89"/>
      <c r="P41" s="70"/>
      <c r="Q41" s="685"/>
      <c r="R41" s="685"/>
      <c r="S41" s="685"/>
      <c r="T41" s="685"/>
      <c r="U41" s="685"/>
      <c r="V41" s="685"/>
      <c r="W41" s="685"/>
      <c r="X41" s="685"/>
      <c r="Y41" s="685"/>
      <c r="Z41" s="685"/>
      <c r="AA41" s="685"/>
      <c r="AB41" s="71"/>
      <c r="AC41" s="934"/>
      <c r="AD41" s="935"/>
      <c r="AE41" s="935"/>
      <c r="AF41" s="935"/>
      <c r="AG41" s="935"/>
      <c r="AH41" s="935"/>
      <c r="AI41" s="935"/>
      <c r="AJ41" s="935"/>
      <c r="AK41" s="935"/>
      <c r="AL41" s="935"/>
      <c r="AM41" s="935"/>
      <c r="AN41" s="935"/>
      <c r="AO41" s="936"/>
      <c r="AP41" s="937" t="s">
        <v>22</v>
      </c>
      <c r="AQ41" s="748"/>
      <c r="AR41" s="748"/>
      <c r="AS41" s="748"/>
      <c r="AT41" s="748"/>
      <c r="AU41" s="748"/>
      <c r="AV41" s="748"/>
      <c r="AW41" s="748"/>
      <c r="AX41" s="748"/>
      <c r="AY41" s="748"/>
      <c r="AZ41" s="748"/>
      <c r="BA41" s="748"/>
      <c r="BB41" s="748"/>
      <c r="BC41" s="748"/>
      <c r="BD41" s="748"/>
      <c r="BE41" s="748"/>
      <c r="BF41" s="748"/>
      <c r="BG41" s="748"/>
      <c r="BH41" s="748"/>
      <c r="BI41" s="749"/>
      <c r="BL41" s="411"/>
      <c r="BM41" s="411"/>
      <c r="BN41" s="411"/>
      <c r="BO41" s="411"/>
      <c r="BP41" s="411"/>
      <c r="BQ41" s="411"/>
      <c r="BR41" s="411"/>
    </row>
    <row r="42" spans="2:73" ht="0.75" customHeight="1">
      <c r="B42" s="90" t="s">
        <v>58</v>
      </c>
      <c r="C42" s="91"/>
      <c r="D42" s="706"/>
      <c r="E42" s="706"/>
      <c r="F42" s="706"/>
      <c r="G42" s="706"/>
      <c r="H42" s="706"/>
      <c r="I42" s="706"/>
      <c r="J42" s="706"/>
      <c r="K42" s="706"/>
      <c r="L42" s="706"/>
      <c r="M42" s="706"/>
      <c r="N42" s="706"/>
      <c r="O42" s="92"/>
      <c r="P42" s="72"/>
      <c r="Q42" s="706"/>
      <c r="R42" s="706"/>
      <c r="S42" s="706"/>
      <c r="T42" s="706"/>
      <c r="U42" s="706"/>
      <c r="V42" s="706"/>
      <c r="W42" s="706"/>
      <c r="X42" s="706"/>
      <c r="Y42" s="706"/>
      <c r="Z42" s="706"/>
      <c r="AA42" s="706"/>
      <c r="AB42" s="73"/>
      <c r="AC42" s="938"/>
      <c r="AD42" s="939"/>
      <c r="AE42" s="939"/>
      <c r="AF42" s="939"/>
      <c r="AG42" s="939"/>
      <c r="AH42" s="939"/>
      <c r="AI42" s="939"/>
      <c r="AJ42" s="939"/>
      <c r="AK42" s="939"/>
      <c r="AL42" s="939"/>
      <c r="AM42" s="939"/>
      <c r="AN42" s="939"/>
      <c r="AO42" s="940"/>
      <c r="AP42" s="750" t="s">
        <v>22</v>
      </c>
      <c r="AQ42" s="751"/>
      <c r="AR42" s="751"/>
      <c r="AS42" s="751"/>
      <c r="AT42" s="751"/>
      <c r="AU42" s="751"/>
      <c r="AV42" s="751"/>
      <c r="AW42" s="751"/>
      <c r="AX42" s="751"/>
      <c r="AY42" s="751"/>
      <c r="AZ42" s="751"/>
      <c r="BA42" s="751"/>
      <c r="BB42" s="751"/>
      <c r="BC42" s="751"/>
      <c r="BD42" s="751"/>
      <c r="BE42" s="751"/>
      <c r="BF42" s="751"/>
      <c r="BG42" s="751"/>
      <c r="BH42" s="751"/>
      <c r="BI42" s="752"/>
      <c r="BL42" s="411"/>
      <c r="BM42" s="411"/>
      <c r="BN42" s="411"/>
      <c r="BO42" s="411"/>
      <c r="BP42" s="411"/>
      <c r="BQ42" s="411"/>
      <c r="BR42" s="411"/>
    </row>
    <row r="43" spans="2:73" s="39" customFormat="1" ht="24" customHeight="1">
      <c r="B43" s="657"/>
      <c r="C43" s="657"/>
      <c r="D43" s="657"/>
      <c r="E43" s="657"/>
      <c r="F43" s="657"/>
      <c r="G43" s="657"/>
      <c r="H43" s="657"/>
      <c r="I43" s="657"/>
      <c r="J43" s="657"/>
      <c r="K43" s="657"/>
      <c r="L43" s="657"/>
      <c r="M43" s="657"/>
      <c r="N43" s="657"/>
      <c r="O43" s="657"/>
      <c r="P43" s="657"/>
      <c r="Q43" s="657"/>
      <c r="R43" s="657"/>
      <c r="S43" s="657"/>
      <c r="T43" s="657"/>
      <c r="U43" s="657"/>
      <c r="V43" s="657"/>
      <c r="W43" s="657"/>
      <c r="X43" s="657"/>
      <c r="Y43" s="657"/>
      <c r="Z43" s="657"/>
      <c r="AA43" s="657"/>
      <c r="AB43" s="657"/>
      <c r="AC43" s="657"/>
      <c r="AD43" s="657"/>
      <c r="AE43" s="657"/>
      <c r="AF43" s="657"/>
      <c r="AG43" s="657"/>
      <c r="AH43" s="657"/>
      <c r="AI43" s="657"/>
      <c r="AJ43" s="657"/>
      <c r="AK43" s="657"/>
      <c r="AL43" s="657"/>
      <c r="AM43" s="657"/>
      <c r="AN43" s="657"/>
      <c r="AO43" s="657"/>
      <c r="AP43" s="657"/>
      <c r="AQ43" s="657"/>
      <c r="AR43" s="657"/>
      <c r="AS43" s="657"/>
      <c r="AT43" s="657"/>
      <c r="AU43" s="657"/>
      <c r="AV43" s="657"/>
      <c r="AW43" s="657"/>
      <c r="AX43" s="657"/>
      <c r="AY43" s="657"/>
      <c r="AZ43" s="657"/>
      <c r="BA43" s="657"/>
      <c r="BB43" s="657"/>
      <c r="BC43" s="657"/>
      <c r="BD43" s="657"/>
      <c r="BE43" s="657"/>
      <c r="BF43" s="657"/>
      <c r="BG43" s="657"/>
      <c r="BH43" s="657"/>
      <c r="BI43" s="657"/>
      <c r="BJ43" s="657"/>
    </row>
    <row r="44" spans="2:73" s="39" customFormat="1" ht="57.75" customHeight="1">
      <c r="B44" s="40" t="s">
        <v>59</v>
      </c>
      <c r="C44" s="710" t="s">
        <v>197</v>
      </c>
      <c r="D44" s="663"/>
      <c r="E44" s="663"/>
      <c r="F44" s="663"/>
      <c r="G44" s="663"/>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3"/>
      <c r="AL44" s="663"/>
      <c r="AM44" s="663"/>
      <c r="AN44" s="663"/>
      <c r="AO44" s="663"/>
      <c r="AP44" s="663"/>
      <c r="AQ44" s="663"/>
      <c r="AR44" s="663"/>
      <c r="AS44" s="663"/>
      <c r="AT44" s="663"/>
      <c r="AU44" s="663"/>
      <c r="AV44" s="663"/>
      <c r="AW44" s="663"/>
      <c r="AX44" s="663"/>
      <c r="AY44" s="663"/>
      <c r="AZ44" s="663"/>
      <c r="BA44" s="663"/>
      <c r="BB44" s="663"/>
      <c r="BC44" s="663"/>
      <c r="BD44" s="663"/>
      <c r="BE44" s="663"/>
    </row>
    <row r="45" spans="2:73" s="39" customFormat="1" ht="12" customHeight="1">
      <c r="C45" s="950" t="s">
        <v>22</v>
      </c>
      <c r="D45" s="950"/>
      <c r="E45" s="950"/>
      <c r="F45" s="950"/>
      <c r="G45" s="950"/>
      <c r="H45" s="950"/>
      <c r="I45" s="950"/>
      <c r="J45" s="950"/>
      <c r="K45" s="950"/>
      <c r="L45" s="950"/>
      <c r="M45" s="950"/>
      <c r="N45" s="950"/>
      <c r="O45" s="950"/>
      <c r="P45" s="950"/>
      <c r="Q45" s="950"/>
      <c r="R45" s="950"/>
      <c r="S45" s="950"/>
      <c r="T45" s="950"/>
      <c r="U45" s="950"/>
      <c r="V45" s="950"/>
      <c r="W45" s="950"/>
      <c r="X45" s="950"/>
      <c r="Y45" s="950"/>
      <c r="Z45" s="950"/>
      <c r="AA45" s="950"/>
      <c r="AB45" s="950"/>
      <c r="AC45" s="950"/>
      <c r="AD45" s="950"/>
      <c r="AE45" s="950"/>
      <c r="AF45" s="950"/>
      <c r="AG45" s="950"/>
      <c r="AH45" s="950"/>
      <c r="AI45" s="950"/>
      <c r="AJ45" s="950"/>
      <c r="AK45" s="950"/>
      <c r="AL45" s="950"/>
      <c r="AM45" s="950"/>
      <c r="AN45" s="950"/>
      <c r="AO45" s="950"/>
      <c r="AP45" s="950"/>
      <c r="AQ45" s="950"/>
      <c r="AR45" s="950"/>
      <c r="AS45" s="950"/>
      <c r="AT45" s="950"/>
      <c r="AU45" s="950"/>
      <c r="AV45" s="950"/>
      <c r="AW45" s="950"/>
      <c r="AX45" s="950"/>
      <c r="AY45" s="950"/>
      <c r="AZ45" s="950"/>
      <c r="BA45" s="950"/>
      <c r="BB45" s="950"/>
      <c r="BC45" s="950"/>
      <c r="BD45" s="950"/>
      <c r="BE45" s="950"/>
      <c r="BF45" s="950"/>
      <c r="BG45" s="950"/>
      <c r="BH45" s="950"/>
      <c r="BI45" s="93"/>
    </row>
    <row r="46" spans="2:73" s="39" customFormat="1" ht="18" customHeight="1">
      <c r="C46" s="927"/>
      <c r="D46" s="927"/>
      <c r="E46" s="927"/>
      <c r="F46" s="927"/>
      <c r="G46" s="927"/>
      <c r="H46" s="927"/>
      <c r="I46" s="927"/>
      <c r="J46" s="927"/>
      <c r="K46" s="927"/>
      <c r="L46" s="927"/>
      <c r="M46" s="927"/>
      <c r="N46" s="927"/>
      <c r="O46" s="927"/>
      <c r="P46" s="927"/>
      <c r="Q46" s="927"/>
      <c r="R46" s="927"/>
      <c r="S46" s="927"/>
      <c r="T46" s="927"/>
      <c r="U46" s="927"/>
      <c r="V46" s="927"/>
      <c r="W46" s="927"/>
      <c r="X46" s="927"/>
      <c r="Y46" s="927"/>
      <c r="Z46" s="927"/>
      <c r="AA46" s="927"/>
      <c r="AB46" s="927"/>
      <c r="AC46" s="927"/>
      <c r="AD46" s="927"/>
      <c r="AE46" s="927"/>
      <c r="AF46" s="927"/>
      <c r="AG46" s="927"/>
      <c r="AH46" s="927"/>
      <c r="AI46" s="927"/>
      <c r="AJ46" s="927"/>
      <c r="AK46" s="927"/>
      <c r="AL46" s="927"/>
      <c r="AM46" s="927"/>
      <c r="AN46" s="927"/>
      <c r="AO46" s="927"/>
      <c r="AP46" s="927"/>
      <c r="AQ46" s="927"/>
      <c r="AR46" s="927"/>
      <c r="AS46" s="927"/>
      <c r="AT46" s="927"/>
      <c r="AU46" s="927"/>
      <c r="AV46" s="927"/>
      <c r="AW46" s="927"/>
      <c r="AX46" s="927"/>
      <c r="AY46" s="927"/>
      <c r="AZ46" s="927"/>
      <c r="BA46" s="927"/>
      <c r="BB46" s="927"/>
      <c r="BC46" s="927"/>
      <c r="BD46" s="927"/>
      <c r="BE46" s="927"/>
      <c r="BF46" s="927"/>
      <c r="BG46" s="927"/>
      <c r="BH46" s="927"/>
      <c r="BI46" s="93"/>
    </row>
    <row r="47" spans="2:73" s="39" customFormat="1" ht="33" customHeight="1">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c r="AL47" s="927"/>
      <c r="AM47" s="927"/>
      <c r="AN47" s="927"/>
      <c r="AO47" s="927"/>
      <c r="AP47" s="927"/>
      <c r="AQ47" s="927"/>
      <c r="AR47" s="927"/>
      <c r="AS47" s="927"/>
      <c r="AT47" s="927"/>
      <c r="AU47" s="927"/>
      <c r="AV47" s="927"/>
      <c r="AW47" s="927"/>
      <c r="AX47" s="927"/>
      <c r="AY47" s="927"/>
      <c r="AZ47" s="927"/>
      <c r="BA47" s="927"/>
      <c r="BB47" s="927"/>
      <c r="BC47" s="927"/>
      <c r="BD47" s="927"/>
      <c r="BE47" s="927"/>
      <c r="BF47" s="927"/>
      <c r="BG47" s="927"/>
      <c r="BH47" s="927"/>
      <c r="BI47" s="93"/>
    </row>
    <row r="48" spans="2:73" s="39" customFormat="1" ht="33" customHeight="1">
      <c r="C48" s="927"/>
      <c r="D48" s="927"/>
      <c r="E48" s="927"/>
      <c r="F48" s="927"/>
      <c r="G48" s="927"/>
      <c r="H48" s="927"/>
      <c r="I48" s="927"/>
      <c r="J48" s="927"/>
      <c r="K48" s="927"/>
      <c r="L48" s="927"/>
      <c r="M48" s="927"/>
      <c r="N48" s="927"/>
      <c r="O48" s="927"/>
      <c r="P48" s="927"/>
      <c r="Q48" s="927"/>
      <c r="R48" s="927"/>
      <c r="S48" s="927"/>
      <c r="T48" s="927"/>
      <c r="U48" s="927"/>
      <c r="V48" s="927"/>
      <c r="W48" s="927"/>
      <c r="X48" s="927"/>
      <c r="Y48" s="927"/>
      <c r="Z48" s="927"/>
      <c r="AA48" s="927"/>
      <c r="AB48" s="927"/>
      <c r="AC48" s="927"/>
      <c r="AD48" s="927"/>
      <c r="AE48" s="927"/>
      <c r="AF48" s="927"/>
      <c r="AG48" s="927"/>
      <c r="AH48" s="927"/>
      <c r="AI48" s="927"/>
      <c r="AJ48" s="927"/>
      <c r="AK48" s="927"/>
      <c r="AL48" s="927"/>
      <c r="AM48" s="927"/>
      <c r="AN48" s="927"/>
      <c r="AO48" s="927"/>
      <c r="AP48" s="927"/>
      <c r="AQ48" s="927"/>
      <c r="AR48" s="927"/>
      <c r="AS48" s="927"/>
      <c r="AT48" s="927"/>
      <c r="AU48" s="927"/>
      <c r="AV48" s="927"/>
      <c r="AW48" s="927"/>
      <c r="AX48" s="927"/>
      <c r="AY48" s="927"/>
      <c r="AZ48" s="927"/>
      <c r="BA48" s="927"/>
      <c r="BB48" s="927"/>
      <c r="BC48" s="927"/>
      <c r="BD48" s="927"/>
      <c r="BE48" s="927"/>
      <c r="BF48" s="927"/>
      <c r="BG48" s="927"/>
      <c r="BH48" s="927"/>
      <c r="BI48" s="93"/>
    </row>
    <row r="49" spans="3:61" s="39" customFormat="1" ht="33" customHeight="1">
      <c r="C49" s="927"/>
      <c r="D49" s="927"/>
      <c r="E49" s="927"/>
      <c r="F49" s="927"/>
      <c r="G49" s="927"/>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7"/>
      <c r="AY49" s="927"/>
      <c r="AZ49" s="927"/>
      <c r="BA49" s="927"/>
      <c r="BB49" s="927"/>
      <c r="BC49" s="927"/>
      <c r="BD49" s="927"/>
      <c r="BE49" s="927"/>
      <c r="BF49" s="927"/>
      <c r="BG49" s="927"/>
      <c r="BH49" s="927"/>
      <c r="BI49" s="93"/>
    </row>
    <row r="50" spans="3:61" s="39" customFormat="1" ht="33" customHeight="1">
      <c r="C50" s="927"/>
      <c r="D50" s="927"/>
      <c r="E50" s="927"/>
      <c r="F50" s="927"/>
      <c r="G50" s="927"/>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7"/>
      <c r="AY50" s="927"/>
      <c r="AZ50" s="927"/>
      <c r="BA50" s="927"/>
      <c r="BB50" s="927"/>
      <c r="BC50" s="927"/>
      <c r="BD50" s="927"/>
      <c r="BE50" s="927"/>
      <c r="BF50" s="927"/>
      <c r="BG50" s="927"/>
      <c r="BH50" s="927"/>
      <c r="BI50" s="93"/>
    </row>
    <row r="51" spans="3:61" s="39" customFormat="1" ht="33" customHeight="1">
      <c r="C51" s="974"/>
      <c r="D51" s="974"/>
      <c r="E51" s="974"/>
      <c r="F51" s="974"/>
      <c r="G51" s="974"/>
      <c r="H51" s="974"/>
      <c r="I51" s="974"/>
      <c r="J51" s="974"/>
      <c r="K51" s="974"/>
      <c r="L51" s="974"/>
      <c r="M51" s="974"/>
      <c r="N51" s="974"/>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974"/>
      <c r="AP51" s="974"/>
      <c r="AQ51" s="974"/>
      <c r="AR51" s="974"/>
      <c r="AS51" s="974"/>
      <c r="AT51" s="974"/>
      <c r="AU51" s="974"/>
      <c r="AV51" s="974"/>
      <c r="AW51" s="974"/>
      <c r="AX51" s="974"/>
      <c r="AY51" s="974"/>
      <c r="AZ51" s="974"/>
      <c r="BA51" s="974"/>
      <c r="BB51" s="974"/>
      <c r="BC51" s="974"/>
      <c r="BD51" s="974"/>
      <c r="BE51" s="974"/>
      <c r="BF51" s="974"/>
      <c r="BG51" s="974"/>
      <c r="BH51" s="974"/>
      <c r="BI51" s="93"/>
    </row>
    <row r="52" spans="3:61" s="39" customFormat="1" ht="33" customHeight="1">
      <c r="C52" s="950" t="s">
        <v>22</v>
      </c>
      <c r="D52" s="950"/>
      <c r="E52" s="950"/>
      <c r="F52" s="950"/>
      <c r="G52" s="950"/>
      <c r="H52" s="950"/>
      <c r="I52" s="950"/>
      <c r="J52" s="950"/>
      <c r="K52" s="950"/>
      <c r="L52" s="950"/>
      <c r="M52" s="950"/>
      <c r="N52" s="950"/>
      <c r="O52" s="950"/>
      <c r="P52" s="950"/>
      <c r="Q52" s="950"/>
      <c r="R52" s="950"/>
      <c r="S52" s="950"/>
      <c r="T52" s="950"/>
      <c r="U52" s="950"/>
      <c r="V52" s="950"/>
      <c r="W52" s="950"/>
      <c r="X52" s="950"/>
      <c r="Y52" s="950"/>
      <c r="Z52" s="950"/>
      <c r="AA52" s="950"/>
      <c r="AB52" s="950"/>
      <c r="AC52" s="950"/>
      <c r="AD52" s="950"/>
      <c r="AE52" s="950"/>
      <c r="AF52" s="950"/>
      <c r="AG52" s="950"/>
      <c r="AH52" s="950"/>
      <c r="AI52" s="950"/>
      <c r="AJ52" s="950"/>
      <c r="AK52" s="950"/>
      <c r="AL52" s="950"/>
      <c r="AM52" s="950"/>
      <c r="AN52" s="950"/>
      <c r="AO52" s="950"/>
      <c r="AP52" s="950"/>
      <c r="AQ52" s="950"/>
      <c r="AR52" s="950"/>
      <c r="AS52" s="950"/>
      <c r="AT52" s="950"/>
      <c r="AU52" s="950"/>
      <c r="AV52" s="950"/>
      <c r="AW52" s="950"/>
      <c r="AX52" s="950"/>
      <c r="AY52" s="950"/>
      <c r="AZ52" s="950"/>
      <c r="BA52" s="950"/>
      <c r="BB52" s="950"/>
      <c r="BC52" s="950"/>
      <c r="BD52" s="950"/>
      <c r="BE52" s="950"/>
      <c r="BF52" s="950"/>
      <c r="BG52" s="950"/>
      <c r="BH52" s="950"/>
      <c r="BI52" s="93"/>
    </row>
    <row r="53" spans="3:61" s="39" customFormat="1" ht="33" customHeight="1">
      <c r="C53" s="950" t="s">
        <v>22</v>
      </c>
      <c r="D53" s="950"/>
      <c r="E53" s="950"/>
      <c r="F53" s="950"/>
      <c r="G53" s="950"/>
      <c r="H53" s="950"/>
      <c r="I53" s="950"/>
      <c r="J53" s="950"/>
      <c r="K53" s="950"/>
      <c r="L53" s="950"/>
      <c r="M53" s="950"/>
      <c r="N53" s="950"/>
      <c r="O53" s="950"/>
      <c r="P53" s="950"/>
      <c r="Q53" s="950"/>
      <c r="R53" s="950"/>
      <c r="S53" s="950"/>
      <c r="T53" s="950"/>
      <c r="U53" s="950"/>
      <c r="V53" s="950"/>
      <c r="W53" s="950"/>
      <c r="X53" s="950"/>
      <c r="Y53" s="950"/>
      <c r="Z53" s="950"/>
      <c r="AA53" s="950"/>
      <c r="AB53" s="950"/>
      <c r="AC53" s="950"/>
      <c r="AD53" s="950"/>
      <c r="AE53" s="950"/>
      <c r="AF53" s="950"/>
      <c r="AG53" s="950"/>
      <c r="AH53" s="950"/>
      <c r="AI53" s="950"/>
      <c r="AJ53" s="950"/>
      <c r="AK53" s="950"/>
      <c r="AL53" s="950"/>
      <c r="AM53" s="950"/>
      <c r="AN53" s="950"/>
      <c r="AO53" s="950"/>
      <c r="AP53" s="950"/>
      <c r="AQ53" s="950"/>
      <c r="AR53" s="950"/>
      <c r="AS53" s="950"/>
      <c r="AT53" s="950"/>
      <c r="AU53" s="950"/>
      <c r="AV53" s="950"/>
      <c r="AW53" s="950"/>
      <c r="AX53" s="950"/>
      <c r="AY53" s="950"/>
      <c r="AZ53" s="950"/>
      <c r="BA53" s="950"/>
      <c r="BB53" s="950"/>
      <c r="BC53" s="950"/>
      <c r="BD53" s="950"/>
      <c r="BE53" s="950"/>
      <c r="BF53" s="950"/>
      <c r="BG53" s="950"/>
      <c r="BH53" s="950"/>
      <c r="BI53" s="93"/>
    </row>
    <row r="54" spans="3:61" s="39" customFormat="1" ht="33" customHeight="1">
      <c r="C54" s="950" t="s">
        <v>22</v>
      </c>
      <c r="D54" s="950"/>
      <c r="E54" s="950"/>
      <c r="F54" s="950"/>
      <c r="G54" s="950"/>
      <c r="H54" s="950"/>
      <c r="I54" s="950"/>
      <c r="J54" s="950"/>
      <c r="K54" s="950"/>
      <c r="L54" s="950"/>
      <c r="M54" s="950"/>
      <c r="N54" s="950"/>
      <c r="O54" s="950"/>
      <c r="P54" s="950"/>
      <c r="Q54" s="950"/>
      <c r="R54" s="950"/>
      <c r="S54" s="950"/>
      <c r="T54" s="950"/>
      <c r="U54" s="950"/>
      <c r="V54" s="950"/>
      <c r="W54" s="950"/>
      <c r="X54" s="950"/>
      <c r="Y54" s="950"/>
      <c r="Z54" s="950"/>
      <c r="AA54" s="950"/>
      <c r="AB54" s="950"/>
      <c r="AC54" s="950"/>
      <c r="AD54" s="950"/>
      <c r="AE54" s="950"/>
      <c r="AF54" s="950"/>
      <c r="AG54" s="950"/>
      <c r="AH54" s="950"/>
      <c r="AI54" s="950"/>
      <c r="AJ54" s="950"/>
      <c r="AK54" s="950"/>
      <c r="AL54" s="950"/>
      <c r="AM54" s="950"/>
      <c r="AN54" s="950"/>
      <c r="AO54" s="950"/>
      <c r="AP54" s="950"/>
      <c r="AQ54" s="950"/>
      <c r="AR54" s="950"/>
      <c r="AS54" s="950"/>
      <c r="AT54" s="950"/>
      <c r="AU54" s="950"/>
      <c r="AV54" s="950"/>
      <c r="AW54" s="950"/>
      <c r="AX54" s="950"/>
      <c r="AY54" s="950"/>
      <c r="AZ54" s="950"/>
      <c r="BA54" s="950"/>
      <c r="BB54" s="950"/>
      <c r="BC54" s="950"/>
      <c r="BD54" s="950"/>
      <c r="BE54" s="950"/>
      <c r="BF54" s="950"/>
      <c r="BG54" s="950"/>
      <c r="BH54" s="950"/>
      <c r="BI54" s="93"/>
    </row>
    <row r="55" spans="3:61" s="39" customFormat="1" ht="33" customHeight="1">
      <c r="C55" s="950" t="s">
        <v>22</v>
      </c>
      <c r="D55" s="950"/>
      <c r="E55" s="950"/>
      <c r="F55" s="950"/>
      <c r="G55" s="950"/>
      <c r="H55" s="950"/>
      <c r="I55" s="950"/>
      <c r="J55" s="950"/>
      <c r="K55" s="950"/>
      <c r="L55" s="950"/>
      <c r="M55" s="950"/>
      <c r="N55" s="950"/>
      <c r="O55" s="950"/>
      <c r="P55" s="950"/>
      <c r="Q55" s="950"/>
      <c r="R55" s="950"/>
      <c r="S55" s="950"/>
      <c r="T55" s="950"/>
      <c r="U55" s="950"/>
      <c r="V55" s="950"/>
      <c r="W55" s="950"/>
      <c r="X55" s="950"/>
      <c r="Y55" s="950"/>
      <c r="Z55" s="950"/>
      <c r="AA55" s="950"/>
      <c r="AB55" s="950"/>
      <c r="AC55" s="950"/>
      <c r="AD55" s="950"/>
      <c r="AE55" s="950"/>
      <c r="AF55" s="950"/>
      <c r="AG55" s="950"/>
      <c r="AH55" s="950"/>
      <c r="AI55" s="950"/>
      <c r="AJ55" s="950"/>
      <c r="AK55" s="950"/>
      <c r="AL55" s="950"/>
      <c r="AM55" s="950"/>
      <c r="AN55" s="950"/>
      <c r="AO55" s="950"/>
      <c r="AP55" s="950"/>
      <c r="AQ55" s="950"/>
      <c r="AR55" s="950"/>
      <c r="AS55" s="950"/>
      <c r="AT55" s="950"/>
      <c r="AU55" s="950"/>
      <c r="AV55" s="950"/>
      <c r="AW55" s="950"/>
      <c r="AX55" s="950"/>
      <c r="AY55" s="950"/>
      <c r="AZ55" s="950"/>
      <c r="BA55" s="950"/>
      <c r="BB55" s="950"/>
      <c r="BC55" s="950"/>
      <c r="BD55" s="950"/>
      <c r="BE55" s="950"/>
      <c r="BF55" s="950"/>
      <c r="BG55" s="950"/>
      <c r="BH55" s="950"/>
      <c r="BI55" s="93"/>
    </row>
    <row r="56" spans="3:61" s="39" customFormat="1" ht="33" customHeight="1">
      <c r="C56" s="950" t="s">
        <v>22</v>
      </c>
      <c r="D56" s="950"/>
      <c r="E56" s="950"/>
      <c r="F56" s="950"/>
      <c r="G56" s="950"/>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0"/>
      <c r="AY56" s="950"/>
      <c r="AZ56" s="950"/>
      <c r="BA56" s="950"/>
      <c r="BB56" s="950"/>
      <c r="BC56" s="950"/>
      <c r="BD56" s="950"/>
      <c r="BE56" s="950"/>
      <c r="BF56" s="950"/>
      <c r="BG56" s="950"/>
      <c r="BH56" s="950"/>
      <c r="BI56" s="93"/>
    </row>
    <row r="57" spans="3:61" s="39" customFormat="1" ht="33" customHeight="1">
      <c r="C57" s="950" t="s">
        <v>22</v>
      </c>
      <c r="D57" s="950"/>
      <c r="E57" s="950"/>
      <c r="F57" s="950"/>
      <c r="G57" s="950"/>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0"/>
      <c r="AY57" s="950"/>
      <c r="AZ57" s="950"/>
      <c r="BA57" s="950"/>
      <c r="BB57" s="950"/>
      <c r="BC57" s="950"/>
      <c r="BD57" s="950"/>
      <c r="BE57" s="950"/>
      <c r="BF57" s="950"/>
      <c r="BG57" s="950"/>
      <c r="BH57" s="950"/>
      <c r="BI57" s="93"/>
    </row>
    <row r="58" spans="3:61" s="39" customFormat="1" ht="33" customHeight="1">
      <c r="C58" s="950" t="s">
        <v>22</v>
      </c>
      <c r="D58" s="950"/>
      <c r="E58" s="950"/>
      <c r="F58" s="950"/>
      <c r="G58" s="950"/>
      <c r="H58" s="950"/>
      <c r="I58" s="950"/>
      <c r="J58" s="950"/>
      <c r="K58" s="950"/>
      <c r="L58" s="950"/>
      <c r="M58" s="950"/>
      <c r="N58" s="950"/>
      <c r="O58" s="950"/>
      <c r="P58" s="950"/>
      <c r="Q58" s="950"/>
      <c r="R58" s="950"/>
      <c r="S58" s="950"/>
      <c r="T58" s="950"/>
      <c r="U58" s="950"/>
      <c r="V58" s="950"/>
      <c r="W58" s="950"/>
      <c r="X58" s="950"/>
      <c r="Y58" s="950"/>
      <c r="Z58" s="950"/>
      <c r="AA58" s="950"/>
      <c r="AB58" s="950"/>
      <c r="AC58" s="950"/>
      <c r="AD58" s="950"/>
      <c r="AE58" s="950"/>
      <c r="AF58" s="950"/>
      <c r="AG58" s="950"/>
      <c r="AH58" s="950"/>
      <c r="AI58" s="950"/>
      <c r="AJ58" s="950"/>
      <c r="AK58" s="950"/>
      <c r="AL58" s="950"/>
      <c r="AM58" s="950"/>
      <c r="AN58" s="950"/>
      <c r="AO58" s="950"/>
      <c r="AP58" s="950"/>
      <c r="AQ58" s="950"/>
      <c r="AR58" s="950"/>
      <c r="AS58" s="950"/>
      <c r="AT58" s="950"/>
      <c r="AU58" s="950"/>
      <c r="AV58" s="950"/>
      <c r="AW58" s="950"/>
      <c r="AX58" s="950"/>
      <c r="AY58" s="950"/>
      <c r="AZ58" s="950"/>
      <c r="BA58" s="950"/>
      <c r="BB58" s="950"/>
      <c r="BC58" s="950"/>
      <c r="BD58" s="950"/>
      <c r="BE58" s="950"/>
      <c r="BF58" s="950"/>
      <c r="BG58" s="950"/>
      <c r="BH58" s="950"/>
      <c r="BI58" s="93"/>
    </row>
    <row r="59" spans="3:61" s="39" customFormat="1" ht="33" customHeight="1">
      <c r="C59" s="950" t="s">
        <v>22</v>
      </c>
      <c r="D59" s="950"/>
      <c r="E59" s="950"/>
      <c r="F59" s="950"/>
      <c r="G59" s="950"/>
      <c r="H59" s="950"/>
      <c r="I59" s="950"/>
      <c r="J59" s="950"/>
      <c r="K59" s="950"/>
      <c r="L59" s="950"/>
      <c r="M59" s="950"/>
      <c r="N59" s="950"/>
      <c r="O59" s="950"/>
      <c r="P59" s="950"/>
      <c r="Q59" s="950"/>
      <c r="R59" s="950"/>
      <c r="S59" s="950"/>
      <c r="T59" s="950"/>
      <c r="U59" s="950"/>
      <c r="V59" s="950"/>
      <c r="W59" s="950"/>
      <c r="X59" s="950"/>
      <c r="Y59" s="950"/>
      <c r="Z59" s="950"/>
      <c r="AA59" s="950"/>
      <c r="AB59" s="950"/>
      <c r="AC59" s="950"/>
      <c r="AD59" s="950"/>
      <c r="AE59" s="950"/>
      <c r="AF59" s="950"/>
      <c r="AG59" s="950"/>
      <c r="AH59" s="950"/>
      <c r="AI59" s="950"/>
      <c r="AJ59" s="950"/>
      <c r="AK59" s="950"/>
      <c r="AL59" s="950"/>
      <c r="AM59" s="950"/>
      <c r="AN59" s="950"/>
      <c r="AO59" s="950"/>
      <c r="AP59" s="950"/>
      <c r="AQ59" s="950"/>
      <c r="AR59" s="950"/>
      <c r="AS59" s="950"/>
      <c r="AT59" s="950"/>
      <c r="AU59" s="950"/>
      <c r="AV59" s="950"/>
      <c r="AW59" s="950"/>
      <c r="AX59" s="950"/>
      <c r="AY59" s="950"/>
      <c r="AZ59" s="950"/>
      <c r="BA59" s="950"/>
      <c r="BB59" s="950"/>
      <c r="BC59" s="950"/>
      <c r="BD59" s="950"/>
      <c r="BE59" s="950"/>
      <c r="BF59" s="950"/>
      <c r="BG59" s="950"/>
      <c r="BH59" s="950"/>
      <c r="BI59" s="93"/>
    </row>
    <row r="60" spans="3:61" s="39" customFormat="1" ht="33" customHeight="1">
      <c r="C60" s="950" t="s">
        <v>22</v>
      </c>
      <c r="D60" s="950"/>
      <c r="E60" s="950"/>
      <c r="F60" s="950"/>
      <c r="G60" s="950"/>
      <c r="H60" s="950"/>
      <c r="I60" s="950"/>
      <c r="J60" s="950"/>
      <c r="K60" s="950"/>
      <c r="L60" s="950"/>
      <c r="M60" s="950"/>
      <c r="N60" s="950"/>
      <c r="O60" s="950"/>
      <c r="P60" s="950"/>
      <c r="Q60" s="950"/>
      <c r="R60" s="950"/>
      <c r="S60" s="950"/>
      <c r="T60" s="950"/>
      <c r="U60" s="950"/>
      <c r="V60" s="950"/>
      <c r="W60" s="950"/>
      <c r="X60" s="950"/>
      <c r="Y60" s="950"/>
      <c r="Z60" s="950"/>
      <c r="AA60" s="950"/>
      <c r="AB60" s="950"/>
      <c r="AC60" s="950"/>
      <c r="AD60" s="950"/>
      <c r="AE60" s="950"/>
      <c r="AF60" s="950"/>
      <c r="AG60" s="950"/>
      <c r="AH60" s="950"/>
      <c r="AI60" s="950"/>
      <c r="AJ60" s="950"/>
      <c r="AK60" s="950"/>
      <c r="AL60" s="950"/>
      <c r="AM60" s="950"/>
      <c r="AN60" s="950"/>
      <c r="AO60" s="950"/>
      <c r="AP60" s="950"/>
      <c r="AQ60" s="950"/>
      <c r="AR60" s="950"/>
      <c r="AS60" s="950"/>
      <c r="AT60" s="950"/>
      <c r="AU60" s="950"/>
      <c r="AV60" s="950"/>
      <c r="AW60" s="950"/>
      <c r="AX60" s="950"/>
      <c r="AY60" s="950"/>
      <c r="AZ60" s="950"/>
      <c r="BA60" s="950"/>
      <c r="BB60" s="950"/>
      <c r="BC60" s="950"/>
      <c r="BD60" s="950"/>
      <c r="BE60" s="950"/>
      <c r="BF60" s="950"/>
      <c r="BG60" s="950"/>
      <c r="BH60" s="950"/>
      <c r="BI60" s="93"/>
    </row>
    <row r="61" spans="3:61" s="39" customFormat="1" ht="33" customHeight="1">
      <c r="C61" s="950" t="s">
        <v>22</v>
      </c>
      <c r="D61" s="950"/>
      <c r="E61" s="950"/>
      <c r="F61" s="950"/>
      <c r="G61" s="950"/>
      <c r="H61" s="950"/>
      <c r="I61" s="950"/>
      <c r="J61" s="950"/>
      <c r="K61" s="950"/>
      <c r="L61" s="950"/>
      <c r="M61" s="950"/>
      <c r="N61" s="950"/>
      <c r="O61" s="950"/>
      <c r="P61" s="950"/>
      <c r="Q61" s="950"/>
      <c r="R61" s="950"/>
      <c r="S61" s="950"/>
      <c r="T61" s="950"/>
      <c r="U61" s="950"/>
      <c r="V61" s="950"/>
      <c r="W61" s="950"/>
      <c r="X61" s="950"/>
      <c r="Y61" s="950"/>
      <c r="Z61" s="950"/>
      <c r="AA61" s="950"/>
      <c r="AB61" s="950"/>
      <c r="AC61" s="950"/>
      <c r="AD61" s="950"/>
      <c r="AE61" s="950"/>
      <c r="AF61" s="950"/>
      <c r="AG61" s="950"/>
      <c r="AH61" s="950"/>
      <c r="AI61" s="950"/>
      <c r="AJ61" s="950"/>
      <c r="AK61" s="950"/>
      <c r="AL61" s="950"/>
      <c r="AM61" s="950"/>
      <c r="AN61" s="950"/>
      <c r="AO61" s="950"/>
      <c r="AP61" s="950"/>
      <c r="AQ61" s="950"/>
      <c r="AR61" s="950"/>
      <c r="AS61" s="950"/>
      <c r="AT61" s="950"/>
      <c r="AU61" s="950"/>
      <c r="AV61" s="950"/>
      <c r="AW61" s="950"/>
      <c r="AX61" s="950"/>
      <c r="AY61" s="950"/>
      <c r="AZ61" s="950"/>
      <c r="BA61" s="950"/>
      <c r="BB61" s="950"/>
      <c r="BC61" s="950"/>
      <c r="BD61" s="950"/>
      <c r="BE61" s="950"/>
      <c r="BF61" s="950"/>
      <c r="BG61" s="950"/>
      <c r="BH61" s="950"/>
      <c r="BI61" s="93"/>
    </row>
    <row r="62" spans="3:61" s="39" customFormat="1" ht="33.75" customHeight="1">
      <c r="C62" s="950" t="s">
        <v>22</v>
      </c>
      <c r="D62" s="950"/>
      <c r="E62" s="950"/>
      <c r="F62" s="950"/>
      <c r="G62" s="950"/>
      <c r="H62" s="950"/>
      <c r="I62" s="950"/>
      <c r="J62" s="950"/>
      <c r="K62" s="950"/>
      <c r="L62" s="950"/>
      <c r="M62" s="950"/>
      <c r="N62" s="950"/>
      <c r="O62" s="950"/>
      <c r="P62" s="950"/>
      <c r="Q62" s="950"/>
      <c r="R62" s="950"/>
      <c r="S62" s="950"/>
      <c r="T62" s="950"/>
      <c r="U62" s="950"/>
      <c r="V62" s="950"/>
      <c r="W62" s="950"/>
      <c r="X62" s="950"/>
      <c r="Y62" s="950"/>
      <c r="Z62" s="950"/>
      <c r="AA62" s="950"/>
      <c r="AB62" s="950"/>
      <c r="AC62" s="950"/>
      <c r="AD62" s="950"/>
      <c r="AE62" s="950"/>
      <c r="AF62" s="950"/>
      <c r="AG62" s="950"/>
      <c r="AH62" s="950"/>
      <c r="AI62" s="950"/>
      <c r="AJ62" s="950"/>
      <c r="AK62" s="950"/>
      <c r="AL62" s="950"/>
      <c r="AM62" s="950"/>
      <c r="AN62" s="950"/>
      <c r="AO62" s="950"/>
      <c r="AP62" s="950"/>
      <c r="AQ62" s="950"/>
      <c r="AR62" s="950"/>
      <c r="AS62" s="950"/>
      <c r="AT62" s="950"/>
      <c r="AU62" s="950"/>
      <c r="AV62" s="950"/>
      <c r="AW62" s="950"/>
      <c r="AX62" s="950"/>
      <c r="AY62" s="950"/>
      <c r="AZ62" s="950"/>
      <c r="BA62" s="950"/>
      <c r="BB62" s="950"/>
      <c r="BC62" s="950"/>
      <c r="BD62" s="950"/>
      <c r="BE62" s="950"/>
      <c r="BF62" s="950"/>
      <c r="BG62" s="950"/>
      <c r="BH62" s="950"/>
      <c r="BI62" s="93"/>
    </row>
    <row r="63" spans="3:61" s="39" customFormat="1" ht="18" customHeight="1">
      <c r="C63" s="950"/>
      <c r="D63" s="950"/>
      <c r="E63" s="950"/>
      <c r="F63" s="950"/>
      <c r="G63" s="950"/>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0"/>
      <c r="AY63" s="950"/>
      <c r="AZ63" s="950"/>
      <c r="BA63" s="950"/>
      <c r="BB63" s="950"/>
      <c r="BC63" s="950"/>
      <c r="BD63" s="950"/>
      <c r="BE63" s="950"/>
      <c r="BF63" s="950"/>
      <c r="BG63" s="950"/>
      <c r="BH63" s="950"/>
      <c r="BI63" s="93"/>
    </row>
    <row r="64" spans="3:61" s="39" customFormat="1" ht="8.25" customHeight="1">
      <c r="C64" s="950" t="s">
        <v>22</v>
      </c>
      <c r="D64" s="950"/>
      <c r="E64" s="950"/>
      <c r="F64" s="950"/>
      <c r="G64" s="950"/>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0"/>
      <c r="AY64" s="950"/>
      <c r="AZ64" s="950"/>
      <c r="BA64" s="950"/>
      <c r="BB64" s="950"/>
      <c r="BC64" s="950"/>
      <c r="BD64" s="950"/>
      <c r="BE64" s="950"/>
      <c r="BF64" s="950"/>
      <c r="BG64" s="950"/>
      <c r="BH64" s="950"/>
      <c r="BI64" s="93"/>
    </row>
    <row r="65" spans="2:62" s="39" customFormat="1" ht="35.1" customHeight="1">
      <c r="B65" s="40" t="s">
        <v>60</v>
      </c>
      <c r="C65" s="710" t="s">
        <v>198</v>
      </c>
      <c r="D65" s="663"/>
      <c r="E65" s="663"/>
      <c r="F65" s="663"/>
      <c r="G65" s="663"/>
      <c r="H65" s="663"/>
      <c r="I65" s="663"/>
      <c r="J65" s="663"/>
      <c r="K65" s="663"/>
      <c r="L65" s="663"/>
      <c r="M65" s="663"/>
      <c r="N65" s="663"/>
      <c r="O65" s="663"/>
      <c r="P65" s="663"/>
      <c r="Q65" s="663"/>
      <c r="R65" s="663"/>
      <c r="S65" s="663"/>
      <c r="T65" s="663"/>
      <c r="U65" s="663"/>
      <c r="V65" s="663"/>
      <c r="W65" s="663"/>
      <c r="X65" s="663"/>
      <c r="Y65" s="663"/>
      <c r="Z65" s="663"/>
      <c r="AA65" s="663"/>
      <c r="AB65" s="663"/>
      <c r="AC65" s="663"/>
      <c r="AD65" s="663"/>
      <c r="AE65" s="663"/>
      <c r="AF65" s="663"/>
      <c r="AG65" s="663"/>
      <c r="AH65" s="663"/>
      <c r="AI65" s="663"/>
      <c r="AJ65" s="663"/>
      <c r="AK65" s="663"/>
      <c r="AL65" s="663"/>
      <c r="AM65" s="663"/>
      <c r="AN65" s="663"/>
      <c r="AO65" s="663"/>
      <c r="AP65" s="663"/>
      <c r="AQ65" s="663"/>
      <c r="AR65" s="663"/>
      <c r="AS65" s="663"/>
      <c r="AT65" s="663"/>
      <c r="AU65" s="663"/>
      <c r="AV65" s="663"/>
      <c r="AW65" s="663"/>
      <c r="AX65" s="663"/>
      <c r="AY65" s="663"/>
      <c r="AZ65" s="663"/>
      <c r="BA65" s="663"/>
      <c r="BB65" s="663"/>
      <c r="BC65" s="663"/>
      <c r="BD65" s="663"/>
      <c r="BE65" s="663"/>
    </row>
    <row r="66" spans="2:62" ht="53.25" customHeight="1">
      <c r="C66" s="94"/>
      <c r="D66" s="94"/>
      <c r="E66" s="446" t="s">
        <v>199</v>
      </c>
      <c r="F66" s="778"/>
      <c r="G66" s="778"/>
      <c r="H66" s="778"/>
      <c r="I66" s="778"/>
      <c r="J66" s="778"/>
      <c r="K66" s="778"/>
      <c r="L66" s="778"/>
      <c r="M66" s="778"/>
      <c r="N66" s="778"/>
      <c r="O66" s="778"/>
      <c r="P66" s="778"/>
      <c r="Q66" s="778"/>
      <c r="R66" s="778"/>
      <c r="S66" s="51"/>
      <c r="T66" s="95"/>
      <c r="U66" s="96" t="s">
        <v>61</v>
      </c>
      <c r="V66" s="97" t="s">
        <v>62</v>
      </c>
      <c r="W66" s="98"/>
      <c r="X66" s="98"/>
      <c r="Y66" s="98"/>
      <c r="Z66" s="98"/>
      <c r="AA66" s="98"/>
      <c r="AB66" s="98"/>
      <c r="AC66" s="96" t="s">
        <v>61</v>
      </c>
      <c r="AD66" s="97" t="s">
        <v>63</v>
      </c>
      <c r="AE66" s="98"/>
      <c r="AF66" s="98"/>
      <c r="AG66" s="98"/>
      <c r="AH66" s="98"/>
      <c r="AI66" s="98"/>
      <c r="AJ66" s="95"/>
      <c r="AK66" s="98"/>
      <c r="AL66" s="96" t="s">
        <v>61</v>
      </c>
      <c r="AM66" s="97" t="s">
        <v>64</v>
      </c>
      <c r="AN66" s="98"/>
      <c r="AO66" s="98"/>
      <c r="AP66" s="98"/>
      <c r="AQ66" s="98"/>
      <c r="AR66" s="98"/>
      <c r="AS66" s="96" t="s">
        <v>61</v>
      </c>
      <c r="AT66" s="947" t="s">
        <v>65</v>
      </c>
      <c r="AU66" s="947"/>
      <c r="AV66" s="947"/>
      <c r="AW66" s="947"/>
      <c r="AX66" s="947"/>
      <c r="AY66" s="948"/>
      <c r="AZ66" s="948"/>
      <c r="BA66" s="948"/>
      <c r="BB66" s="948"/>
      <c r="BC66" s="948"/>
      <c r="BD66" s="948"/>
      <c r="BE66" s="948"/>
    </row>
    <row r="67" spans="2:62" ht="12" customHeight="1">
      <c r="C67" s="94"/>
      <c r="D67" s="975" t="s">
        <v>66</v>
      </c>
      <c r="E67" s="975"/>
      <c r="F67" s="975"/>
      <c r="G67" s="975"/>
      <c r="H67" s="975"/>
      <c r="I67" s="975"/>
      <c r="J67" s="975"/>
      <c r="K67" s="975"/>
      <c r="L67" s="975"/>
      <c r="M67" s="975"/>
      <c r="N67" s="975"/>
      <c r="O67" s="975"/>
      <c r="P67" s="975"/>
      <c r="Q67" s="975"/>
      <c r="R67" s="975"/>
      <c r="S67" s="975"/>
      <c r="T67" s="99" t="s">
        <v>67</v>
      </c>
      <c r="U67" s="976" t="s">
        <v>575</v>
      </c>
      <c r="V67" s="977"/>
      <c r="W67" s="977"/>
      <c r="X67" s="977"/>
      <c r="Y67" s="977"/>
      <c r="Z67" s="977"/>
      <c r="AA67" s="99"/>
      <c r="AB67" s="99"/>
      <c r="AC67" s="100"/>
      <c r="AD67" s="976" t="s">
        <v>576</v>
      </c>
      <c r="AE67" s="977"/>
      <c r="AF67" s="977"/>
      <c r="AG67" s="977"/>
      <c r="AH67" s="977"/>
      <c r="AI67" s="977"/>
      <c r="AJ67" s="101"/>
      <c r="AK67" s="100"/>
      <c r="AL67" s="100"/>
      <c r="AM67" s="100" t="s">
        <v>68</v>
      </c>
      <c r="AN67" s="102"/>
      <c r="AO67" s="102"/>
      <c r="AP67" s="102"/>
      <c r="AQ67" s="102"/>
      <c r="AR67" s="102"/>
      <c r="AS67" s="102"/>
      <c r="AT67" s="949" t="s">
        <v>69</v>
      </c>
      <c r="AU67" s="949"/>
      <c r="AV67" s="949"/>
      <c r="AW67" s="949"/>
      <c r="AX67" s="949"/>
      <c r="AY67" s="95"/>
      <c r="AZ67" s="103"/>
      <c r="BA67" s="103"/>
      <c r="BB67" s="103"/>
      <c r="BC67" s="103"/>
      <c r="BD67" s="103"/>
      <c r="BE67" s="103"/>
    </row>
    <row r="68" spans="2:62" s="39" customFormat="1" ht="27" customHeight="1">
      <c r="C68" s="51"/>
      <c r="Q68" s="51"/>
      <c r="R68" s="104"/>
      <c r="S68" s="104"/>
      <c r="T68" s="104"/>
      <c r="U68" s="978" t="s">
        <v>579</v>
      </c>
      <c r="V68" s="978"/>
      <c r="W68" s="978"/>
      <c r="X68" s="978"/>
      <c r="Y68" s="978"/>
      <c r="Z68" s="978"/>
      <c r="AA68" s="978"/>
      <c r="AB68" s="978"/>
      <c r="AC68" s="957"/>
      <c r="AD68" s="958"/>
      <c r="AE68" s="958"/>
      <c r="AF68" s="958"/>
      <c r="AG68" s="958"/>
      <c r="AH68" s="958"/>
      <c r="AI68" s="958"/>
      <c r="AJ68" s="958"/>
      <c r="AK68" s="958"/>
      <c r="AL68" s="958"/>
      <c r="AM68" s="958"/>
      <c r="AN68" s="958"/>
      <c r="AO68" s="958"/>
      <c r="AP68" s="958"/>
      <c r="AQ68" s="958"/>
      <c r="AR68" s="958"/>
      <c r="AS68" s="958"/>
      <c r="AT68" s="958"/>
      <c r="AU68" s="958"/>
      <c r="AV68" s="958"/>
      <c r="AW68" s="958"/>
      <c r="AX68" s="958"/>
      <c r="AY68" s="958"/>
      <c r="AZ68" s="958"/>
      <c r="BA68" s="958"/>
      <c r="BD68" s="105"/>
      <c r="BE68" s="105"/>
    </row>
    <row r="69" spans="2:62" s="39" customFormat="1" ht="10.5" customHeight="1">
      <c r="C69" s="51"/>
      <c r="D69" s="106"/>
      <c r="E69" s="106"/>
      <c r="F69" s="106"/>
      <c r="G69" s="106"/>
      <c r="H69" s="106"/>
      <c r="I69" s="106"/>
      <c r="J69" s="106"/>
      <c r="K69" s="106"/>
      <c r="L69" s="106"/>
      <c r="M69" s="106"/>
      <c r="N69" s="106"/>
      <c r="O69" s="106"/>
      <c r="Q69" s="107"/>
      <c r="R69" s="108" t="s">
        <v>67</v>
      </c>
      <c r="S69" s="108"/>
      <c r="T69" s="108"/>
      <c r="U69" s="979" t="s">
        <v>578</v>
      </c>
      <c r="V69" s="979"/>
      <c r="W69" s="979"/>
      <c r="X69" s="979"/>
      <c r="Y69" s="979"/>
      <c r="Z69" s="979"/>
      <c r="AA69" s="979"/>
      <c r="AB69" s="979"/>
      <c r="AC69" s="959"/>
      <c r="AD69" s="959"/>
      <c r="AE69" s="959"/>
      <c r="AF69" s="959"/>
      <c r="AG69" s="959"/>
      <c r="AH69" s="959"/>
      <c r="AI69" s="959"/>
      <c r="AJ69" s="959"/>
      <c r="AK69" s="959"/>
      <c r="AL69" s="959"/>
      <c r="AM69" s="959"/>
      <c r="AN69" s="959"/>
      <c r="AO69" s="959"/>
      <c r="AP69" s="959"/>
      <c r="AQ69" s="959"/>
      <c r="AR69" s="959"/>
      <c r="AS69" s="959"/>
      <c r="AT69" s="959"/>
      <c r="AU69" s="959"/>
      <c r="AV69" s="959"/>
      <c r="AW69" s="959"/>
      <c r="AX69" s="959"/>
      <c r="AY69" s="959"/>
      <c r="AZ69" s="959"/>
      <c r="BA69" s="959"/>
      <c r="BB69" s="109"/>
      <c r="BC69" s="109"/>
      <c r="BD69" s="109"/>
      <c r="BE69" s="110"/>
    </row>
    <row r="70" spans="2:62" s="39" customFormat="1" ht="58.5" customHeight="1">
      <c r="C70" s="447"/>
      <c r="D70" s="969"/>
      <c r="E70" s="51"/>
      <c r="F70" s="51"/>
      <c r="G70" s="51"/>
      <c r="H70" s="941" t="s">
        <v>582</v>
      </c>
      <c r="I70" s="942"/>
      <c r="J70" s="942"/>
      <c r="K70" s="942"/>
      <c r="L70" s="942"/>
      <c r="M70" s="942"/>
      <c r="N70" s="942"/>
      <c r="O70" s="942"/>
      <c r="P70" s="942"/>
      <c r="Q70" s="942"/>
      <c r="R70" s="942"/>
      <c r="S70" s="942"/>
      <c r="T70" s="942"/>
      <c r="U70" s="51"/>
      <c r="V70" s="51"/>
      <c r="W70" s="51"/>
      <c r="X70" s="941" t="s">
        <v>583</v>
      </c>
      <c r="Y70" s="942"/>
      <c r="Z70" s="942"/>
      <c r="AA70" s="942"/>
      <c r="AB70" s="942"/>
      <c r="AC70" s="942"/>
      <c r="AD70" s="942"/>
      <c r="AE70" s="942"/>
      <c r="AF70" s="942"/>
      <c r="AG70" s="942"/>
      <c r="AH70" s="942"/>
      <c r="AI70" s="942"/>
      <c r="AJ70" s="942"/>
      <c r="AK70" s="942"/>
      <c r="AL70" s="942"/>
      <c r="AM70" s="942"/>
      <c r="AN70" s="960" t="s">
        <v>584</v>
      </c>
      <c r="AO70" s="961"/>
      <c r="AP70" s="961"/>
      <c r="AQ70" s="961"/>
      <c r="AR70" s="961"/>
      <c r="AS70" s="961"/>
      <c r="AT70" s="961"/>
      <c r="AU70" s="961"/>
      <c r="AV70" s="961"/>
      <c r="AW70" s="961"/>
      <c r="AX70" s="46"/>
      <c r="AY70" s="963"/>
      <c r="AZ70" s="963"/>
      <c r="BA70" s="963"/>
      <c r="BB70" s="963"/>
      <c r="BC70" s="963"/>
      <c r="BD70" s="963"/>
      <c r="BE70" s="963"/>
    </row>
    <row r="71" spans="2:62" s="39" customFormat="1" ht="11.25" customHeight="1">
      <c r="C71" s="41"/>
      <c r="E71" s="58"/>
      <c r="F71" s="58"/>
      <c r="G71" s="58"/>
      <c r="H71" s="58"/>
      <c r="I71" s="58"/>
      <c r="J71" s="58"/>
      <c r="K71" s="58"/>
      <c r="L71" s="58"/>
      <c r="M71" s="58"/>
      <c r="N71" s="58"/>
      <c r="O71" s="58"/>
      <c r="P71" s="58"/>
      <c r="Q71" s="58"/>
      <c r="R71" s="51"/>
      <c r="S71" s="51"/>
      <c r="T71" s="51"/>
      <c r="AK71" s="51"/>
      <c r="AL71" s="51"/>
      <c r="AM71" s="51"/>
      <c r="AX71" s="46"/>
      <c r="AY71" s="40"/>
      <c r="AZ71" s="40"/>
      <c r="BA71" s="40"/>
      <c r="BB71" s="40"/>
      <c r="BC71" s="40"/>
      <c r="BD71" s="40"/>
      <c r="BE71" s="40"/>
    </row>
    <row r="72" spans="2:62" s="111" customFormat="1" ht="12.75" customHeight="1">
      <c r="D72" s="112"/>
      <c r="E72" s="864"/>
      <c r="F72" s="864"/>
      <c r="G72" s="864"/>
      <c r="H72" s="864"/>
      <c r="I72" s="864"/>
      <c r="J72" s="864"/>
      <c r="K72" s="864"/>
      <c r="L72" s="864"/>
      <c r="M72" s="864"/>
      <c r="N72" s="864"/>
      <c r="O72" s="864" t="s">
        <v>70</v>
      </c>
      <c r="P72" s="864"/>
      <c r="Q72" s="864"/>
      <c r="R72" s="864"/>
      <c r="S72" s="864"/>
      <c r="T72" s="864"/>
      <c r="U72" s="864"/>
      <c r="V72" s="864"/>
      <c r="W72" s="864"/>
      <c r="X72" s="864"/>
      <c r="Y72" s="864"/>
      <c r="Z72" s="864"/>
      <c r="AA72" s="864"/>
      <c r="AB72" s="864"/>
      <c r="AC72" s="864"/>
      <c r="AD72" s="864"/>
      <c r="AE72" s="864"/>
      <c r="AH72" s="943"/>
      <c r="AI72" s="943"/>
      <c r="AJ72" s="943"/>
      <c r="AK72" s="943"/>
      <c r="AL72" s="943"/>
      <c r="AM72" s="943"/>
      <c r="AN72" s="943"/>
      <c r="AO72" s="943"/>
      <c r="AP72" s="943"/>
      <c r="AQ72" s="112"/>
      <c r="AR72" s="112"/>
      <c r="AS72" s="112"/>
      <c r="AT72" s="112"/>
      <c r="AU72" s="112"/>
      <c r="AV72" s="112"/>
      <c r="AW72" s="112"/>
      <c r="AX72" s="112"/>
      <c r="AY72" s="112"/>
      <c r="AZ72" s="112"/>
      <c r="BA72" s="112"/>
      <c r="BB72" s="112"/>
      <c r="BC72" s="112"/>
      <c r="BD72" s="112"/>
      <c r="BE72" s="112"/>
    </row>
    <row r="73" spans="2:62" s="39" customFormat="1" ht="64.5" customHeight="1">
      <c r="C73" s="411" t="s">
        <v>71</v>
      </c>
      <c r="D73" s="411"/>
      <c r="E73" s="411"/>
      <c r="F73" s="411"/>
      <c r="G73" s="411"/>
      <c r="H73" s="411"/>
      <c r="I73" s="411"/>
      <c r="J73" s="411"/>
      <c r="K73" s="970"/>
      <c r="L73" s="970"/>
      <c r="M73" s="970"/>
      <c r="N73" s="970"/>
      <c r="O73" s="970"/>
      <c r="P73" s="970"/>
      <c r="Q73" s="970"/>
      <c r="R73" s="970"/>
      <c r="S73" s="971" t="s">
        <v>765</v>
      </c>
      <c r="T73" s="971"/>
      <c r="U73" s="971"/>
      <c r="V73" s="971"/>
      <c r="W73" s="971"/>
      <c r="X73" s="971"/>
      <c r="Y73" s="972" t="str">
        <f>AE5&amp;" "&amp;AW5</f>
        <v xml:space="preserve"> </v>
      </c>
      <c r="Z73" s="972"/>
      <c r="AA73" s="972"/>
      <c r="AB73" s="972"/>
      <c r="AC73" s="972"/>
      <c r="AD73" s="972"/>
      <c r="AE73" s="972"/>
      <c r="AF73" s="972"/>
      <c r="AG73" s="972"/>
      <c r="AH73" s="972"/>
      <c r="AI73" s="972"/>
      <c r="AJ73" s="113"/>
      <c r="AK73" s="41"/>
      <c r="AL73" s="411" t="s">
        <v>257</v>
      </c>
      <c r="AM73" s="411"/>
      <c r="AN73" s="411"/>
      <c r="AO73" s="411"/>
      <c r="AP73" s="411"/>
      <c r="AQ73" s="411"/>
      <c r="AR73" s="411"/>
      <c r="AS73" s="411"/>
      <c r="AT73" s="411"/>
      <c r="AU73" s="962"/>
      <c r="AV73" s="962"/>
      <c r="AW73" s="962"/>
      <c r="AX73" s="962"/>
      <c r="AY73" s="962"/>
      <c r="AZ73" s="962"/>
      <c r="BA73" s="962"/>
      <c r="BB73" s="962"/>
      <c r="BC73" s="962"/>
      <c r="BD73" s="962"/>
      <c r="BE73" s="962"/>
      <c r="BF73" s="962"/>
      <c r="BG73" s="962"/>
      <c r="BH73" s="962"/>
      <c r="BI73" s="113"/>
      <c r="BJ73" s="113"/>
    </row>
    <row r="74" spans="2:62" s="114" customFormat="1" ht="15.75" customHeight="1">
      <c r="C74" s="476" t="s">
        <v>73</v>
      </c>
      <c r="D74" s="476"/>
      <c r="E74" s="476"/>
      <c r="F74" s="476"/>
      <c r="G74" s="476"/>
      <c r="H74" s="476"/>
      <c r="I74" s="476"/>
      <c r="J74" s="476"/>
      <c r="K74" s="115"/>
      <c r="L74" s="115"/>
      <c r="M74" s="115"/>
      <c r="N74" s="115"/>
      <c r="O74" s="115"/>
      <c r="P74" s="115"/>
      <c r="Q74" s="115"/>
      <c r="R74" s="115"/>
      <c r="S74" s="476" t="s">
        <v>766</v>
      </c>
      <c r="T74" s="476"/>
      <c r="U74" s="476"/>
      <c r="V74" s="476"/>
      <c r="W74" s="476"/>
      <c r="X74" s="476"/>
      <c r="Y74" s="115"/>
      <c r="Z74" s="115"/>
      <c r="AA74" s="115"/>
      <c r="AB74" s="115"/>
      <c r="AC74" s="115"/>
      <c r="AD74" s="115"/>
      <c r="AE74" s="115"/>
      <c r="AF74" s="115"/>
      <c r="AG74" s="115"/>
      <c r="AH74" s="115"/>
      <c r="AI74" s="476" t="s">
        <v>74</v>
      </c>
      <c r="AJ74" s="476"/>
      <c r="AK74" s="476"/>
      <c r="AL74" s="476"/>
      <c r="AM74" s="476"/>
      <c r="AN74" s="476"/>
      <c r="AO74" s="476"/>
      <c r="AP74" s="476"/>
      <c r="AQ74" s="476"/>
    </row>
    <row r="75" spans="2:62" s="118" customFormat="1" ht="6.75" customHeight="1">
      <c r="B75" s="39"/>
      <c r="C75" s="116"/>
      <c r="D75" s="116"/>
      <c r="E75" s="116"/>
      <c r="F75" s="116"/>
      <c r="G75" s="116"/>
      <c r="H75" s="116"/>
      <c r="I75" s="116"/>
      <c r="J75" s="116"/>
      <c r="K75" s="116"/>
      <c r="L75" s="116"/>
      <c r="M75" s="117"/>
      <c r="N75" s="116"/>
      <c r="O75" s="116"/>
      <c r="AC75" s="119"/>
      <c r="AD75" s="119"/>
      <c r="AE75" s="119"/>
      <c r="AF75" s="119"/>
      <c r="AG75" s="119"/>
      <c r="AH75" s="119"/>
      <c r="AI75" s="119"/>
      <c r="AJ75" s="119"/>
      <c r="AK75" s="119"/>
      <c r="AL75" s="119"/>
      <c r="AM75" s="119"/>
      <c r="AN75" s="119"/>
      <c r="AO75" s="119"/>
      <c r="AP75" s="116"/>
      <c r="AQ75" s="116"/>
      <c r="AR75" s="116"/>
      <c r="AS75" s="116"/>
      <c r="AT75" s="116"/>
      <c r="AU75" s="116"/>
      <c r="AV75" s="116"/>
      <c r="AW75" s="116"/>
      <c r="AX75" s="116"/>
      <c r="AY75" s="116"/>
      <c r="AZ75" s="116"/>
      <c r="BA75" s="116"/>
      <c r="BB75" s="116"/>
      <c r="BC75" s="116"/>
      <c r="BD75" s="116"/>
      <c r="BE75" s="116"/>
    </row>
    <row r="76" spans="2:62" s="118" customFormat="1" ht="24" customHeight="1">
      <c r="B76" s="39"/>
      <c r="C76" s="116"/>
      <c r="D76" s="116"/>
      <c r="E76" s="116"/>
      <c r="F76" s="116"/>
      <c r="G76" s="116"/>
      <c r="H76" s="116"/>
      <c r="I76" s="116"/>
      <c r="J76" s="116"/>
      <c r="K76" s="116"/>
      <c r="L76" s="116"/>
      <c r="M76" s="117"/>
      <c r="N76" s="116"/>
      <c r="O76" s="116"/>
      <c r="U76" s="657"/>
      <c r="V76" s="657"/>
      <c r="W76" s="657"/>
      <c r="X76" s="657"/>
      <c r="Y76" s="657"/>
      <c r="Z76" s="657"/>
      <c r="AA76" s="657"/>
      <c r="AB76" s="657"/>
      <c r="AC76" s="657"/>
      <c r="AD76" s="657"/>
      <c r="AE76" s="657"/>
      <c r="AF76" s="657"/>
      <c r="AG76" s="657"/>
      <c r="AH76" s="657"/>
      <c r="AI76" s="657"/>
      <c r="AJ76" s="657"/>
      <c r="AK76" s="657"/>
      <c r="AL76" s="657"/>
      <c r="AM76" s="657"/>
      <c r="AN76" s="657"/>
      <c r="AO76" s="657"/>
      <c r="AP76" s="657"/>
      <c r="AQ76" s="657"/>
      <c r="AR76" s="657"/>
      <c r="AS76" s="657"/>
      <c r="AT76" s="657"/>
      <c r="AU76" s="657"/>
      <c r="AV76" s="657"/>
      <c r="AW76" s="657"/>
      <c r="AX76" s="657"/>
      <c r="AY76" s="657"/>
      <c r="AZ76" s="657"/>
      <c r="BA76" s="657"/>
      <c r="BB76" s="657"/>
      <c r="BC76" s="657"/>
      <c r="BD76" s="657"/>
      <c r="BE76" s="657"/>
      <c r="BF76" s="657"/>
      <c r="BG76" s="657"/>
      <c r="BH76" s="657"/>
      <c r="BI76" s="657"/>
      <c r="BJ76" s="657"/>
    </row>
    <row r="77" spans="2:62" s="81" customFormat="1" ht="55.5" customHeight="1">
      <c r="B77" s="910" t="s">
        <v>75</v>
      </c>
      <c r="C77" s="910"/>
      <c r="D77" s="910"/>
      <c r="E77" s="910"/>
      <c r="F77" s="910"/>
      <c r="G77" s="910"/>
      <c r="H77" s="910"/>
      <c r="I77" s="910"/>
      <c r="J77" s="910"/>
      <c r="K77" s="910"/>
      <c r="L77" s="910"/>
      <c r="M77" s="910"/>
      <c r="N77" s="910"/>
      <c r="O77" s="910"/>
      <c r="P77" s="910"/>
      <c r="Q77" s="910"/>
      <c r="R77" s="910"/>
      <c r="S77" s="910"/>
      <c r="T77" s="910"/>
      <c r="U77" s="910"/>
      <c r="V77" s="910"/>
      <c r="W77" s="910"/>
      <c r="X77" s="910"/>
      <c r="Y77" s="910"/>
      <c r="Z77" s="910"/>
      <c r="AA77" s="910"/>
      <c r="AB77" s="910"/>
      <c r="AC77" s="910"/>
      <c r="AD77" s="910"/>
      <c r="AE77" s="910"/>
      <c r="AF77" s="910"/>
      <c r="AG77" s="910"/>
      <c r="AH77" s="910"/>
      <c r="AI77" s="910"/>
      <c r="AJ77" s="910"/>
      <c r="AK77" s="910"/>
      <c r="AL77" s="910"/>
      <c r="AM77" s="910"/>
      <c r="AN77" s="910"/>
      <c r="AO77" s="910"/>
      <c r="AP77" s="910"/>
      <c r="AQ77" s="910"/>
      <c r="AR77" s="910"/>
      <c r="AS77" s="910"/>
      <c r="AT77" s="910"/>
      <c r="AU77" s="910"/>
      <c r="AV77" s="910"/>
      <c r="AW77" s="910"/>
      <c r="AX77" s="910"/>
      <c r="AY77" s="910"/>
      <c r="AZ77" s="910"/>
      <c r="BA77" s="910"/>
      <c r="BB77" s="910"/>
      <c r="BC77" s="910"/>
      <c r="BD77" s="910"/>
      <c r="BE77" s="910"/>
    </row>
    <row r="78" spans="2:62" s="81" customFormat="1" ht="8.25" customHeight="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row>
    <row r="79" spans="2:62" s="81" customFormat="1" ht="40.5" customHeight="1">
      <c r="B79" s="911" t="s">
        <v>76</v>
      </c>
      <c r="C79" s="911"/>
      <c r="D79" s="911"/>
      <c r="E79" s="911"/>
      <c r="F79" s="911"/>
      <c r="G79" s="911"/>
      <c r="H79" s="911"/>
      <c r="I79" s="911"/>
      <c r="J79" s="911"/>
      <c r="K79" s="911"/>
      <c r="L79" s="911"/>
      <c r="M79" s="911"/>
      <c r="N79" s="911"/>
      <c r="O79" s="911"/>
      <c r="P79" s="911"/>
      <c r="Q79" s="911"/>
      <c r="R79" s="911"/>
      <c r="S79" s="911"/>
      <c r="T79" s="911"/>
      <c r="U79" s="911"/>
      <c r="V79" s="911"/>
      <c r="W79" s="911"/>
      <c r="X79" s="911"/>
      <c r="Y79" s="911"/>
      <c r="Z79" s="911"/>
      <c r="AA79" s="911"/>
      <c r="AB79" s="104"/>
      <c r="AC79" s="122"/>
      <c r="AD79" s="122"/>
      <c r="AE79" s="122"/>
      <c r="AF79" s="122"/>
      <c r="AG79" s="122"/>
      <c r="AH79" s="80"/>
      <c r="AI79" s="122"/>
      <c r="AJ79" s="122"/>
      <c r="AK79" s="122"/>
      <c r="AL79" s="122"/>
      <c r="AM79" s="122"/>
      <c r="AN79" s="122"/>
      <c r="AR79" s="375"/>
      <c r="AS79" s="447" t="s">
        <v>71</v>
      </c>
      <c r="AT79" s="447"/>
      <c r="AU79" s="447"/>
      <c r="AV79" s="447"/>
      <c r="AW79" s="447"/>
      <c r="AX79" s="447"/>
      <c r="AY79" s="447"/>
      <c r="AZ79" s="447"/>
      <c r="BA79" s="472">
        <f>+K73</f>
        <v>0</v>
      </c>
      <c r="BB79" s="472"/>
      <c r="BC79" s="472"/>
      <c r="BD79" s="472"/>
      <c r="BE79" s="472"/>
      <c r="BF79" s="472"/>
      <c r="BG79" s="472"/>
      <c r="BH79" s="472"/>
      <c r="BI79" s="472"/>
      <c r="BJ79" s="472"/>
    </row>
    <row r="80" spans="2:62" s="81" customFormat="1" ht="15.75" customHeight="1">
      <c r="B80" s="121"/>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04"/>
      <c r="AC80" s="122"/>
      <c r="AD80" s="122"/>
      <c r="AE80" s="122"/>
      <c r="AF80" s="122"/>
      <c r="AG80" s="122"/>
      <c r="AH80" s="80"/>
      <c r="AI80" s="122"/>
      <c r="AJ80" s="122"/>
      <c r="AK80" s="122"/>
      <c r="AL80" s="122"/>
      <c r="AM80" s="122"/>
      <c r="AO80" s="112" t="s">
        <v>70</v>
      </c>
      <c r="AP80" s="112"/>
      <c r="AQ80" s="112"/>
      <c r="AR80" s="112"/>
      <c r="AS80" s="476" t="s">
        <v>73</v>
      </c>
      <c r="AT80" s="476"/>
      <c r="AU80" s="476"/>
      <c r="AV80" s="476"/>
      <c r="AW80" s="476"/>
      <c r="AX80" s="476"/>
      <c r="AY80" s="476"/>
      <c r="AZ80" s="476"/>
      <c r="BA80" s="112"/>
      <c r="BB80" s="112"/>
      <c r="BC80" s="112"/>
      <c r="BD80" s="112"/>
      <c r="BE80" s="112"/>
      <c r="BF80" s="112"/>
      <c r="BG80" s="112"/>
      <c r="BH80" s="112"/>
    </row>
    <row r="81" spans="2:73" s="81" customFormat="1" ht="37.5" customHeight="1">
      <c r="B81" s="469" t="s">
        <v>765</v>
      </c>
      <c r="C81" s="469"/>
      <c r="D81" s="469"/>
      <c r="E81" s="469"/>
      <c r="F81" s="469"/>
      <c r="G81" s="469"/>
      <c r="H81" s="469"/>
      <c r="I81" s="469"/>
      <c r="J81" s="469"/>
      <c r="K81" s="470" t="str">
        <f>AE5&amp;" "&amp;AW5</f>
        <v xml:space="preserve"> </v>
      </c>
      <c r="L81" s="470"/>
      <c r="M81" s="470"/>
      <c r="N81" s="470"/>
      <c r="O81" s="470"/>
      <c r="P81" s="470"/>
      <c r="Q81" s="470"/>
      <c r="R81" s="470"/>
      <c r="S81" s="470"/>
      <c r="T81" s="470"/>
      <c r="U81" s="470"/>
      <c r="V81" s="470"/>
      <c r="W81" s="470"/>
      <c r="X81" s="470"/>
      <c r="Y81" s="470"/>
      <c r="Z81" s="473" t="s">
        <v>77</v>
      </c>
      <c r="AA81" s="473"/>
      <c r="AB81" s="473"/>
      <c r="AC81" s="473"/>
      <c r="AD81" s="473"/>
      <c r="AE81" s="473"/>
      <c r="AF81" s="473"/>
      <c r="AG81" s="473"/>
      <c r="AH81" s="473"/>
      <c r="AI81" s="127"/>
      <c r="AJ81" s="127"/>
      <c r="AK81" s="967" t="str">
        <f>I5</f>
        <v>ネパール</v>
      </c>
      <c r="AL81" s="967"/>
      <c r="AM81" s="967"/>
      <c r="AN81" s="967"/>
      <c r="AO81" s="967"/>
      <c r="AP81" s="967"/>
      <c r="AQ81" s="967"/>
      <c r="AR81" s="967"/>
      <c r="AS81" s="967"/>
      <c r="AT81" s="967"/>
      <c r="AU81" s="967"/>
      <c r="AV81" s="967"/>
      <c r="AW81" s="967"/>
      <c r="AX81" s="967"/>
      <c r="AY81" s="967"/>
      <c r="AZ81" s="967"/>
      <c r="BA81" s="967"/>
      <c r="BB81" s="967"/>
      <c r="BC81" s="967"/>
      <c r="BD81" s="967"/>
      <c r="BE81" s="80"/>
    </row>
    <row r="82" spans="2:73" s="81" customFormat="1" ht="13.5" customHeight="1">
      <c r="B82" s="469" t="s">
        <v>78</v>
      </c>
      <c r="C82" s="469"/>
      <c r="D82" s="469"/>
      <c r="E82" s="469"/>
      <c r="F82" s="469"/>
      <c r="G82" s="469"/>
      <c r="H82" s="469"/>
      <c r="I82" s="469"/>
      <c r="J82" s="469"/>
      <c r="K82" s="128"/>
      <c r="L82" s="128"/>
      <c r="M82" s="128"/>
      <c r="N82" s="128"/>
      <c r="O82" s="128"/>
      <c r="P82" s="128"/>
      <c r="Q82" s="128"/>
      <c r="R82" s="128"/>
      <c r="S82" s="128"/>
      <c r="T82" s="128"/>
      <c r="U82" s="128"/>
      <c r="V82" s="128"/>
      <c r="W82" s="128"/>
      <c r="X82" s="128"/>
      <c r="Y82" s="128"/>
      <c r="Z82" s="473" t="s">
        <v>6</v>
      </c>
      <c r="AA82" s="473"/>
      <c r="AB82" s="473"/>
      <c r="AC82" s="473"/>
      <c r="AD82" s="473"/>
      <c r="AE82" s="473"/>
      <c r="AF82" s="473"/>
      <c r="AG82" s="473"/>
      <c r="AH82" s="473"/>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80"/>
    </row>
    <row r="83" spans="2:73" s="39" customFormat="1" ht="24.75" customHeight="1">
      <c r="B83" s="411" t="s">
        <v>9</v>
      </c>
      <c r="C83" s="411"/>
      <c r="D83" s="411"/>
      <c r="E83" s="411"/>
      <c r="F83" s="411"/>
      <c r="G83" s="411"/>
      <c r="H83" s="411"/>
      <c r="I83" s="411"/>
      <c r="J83" s="411"/>
      <c r="K83" s="474">
        <f>J7</f>
        <v>0</v>
      </c>
      <c r="L83" s="474"/>
      <c r="M83" s="474"/>
      <c r="N83" s="474"/>
      <c r="O83" s="474"/>
      <c r="P83" s="474"/>
      <c r="Q83" s="474"/>
      <c r="R83" s="474"/>
      <c r="S83" s="474"/>
      <c r="T83" s="474"/>
      <c r="U83" s="474"/>
      <c r="V83" s="474"/>
      <c r="W83" s="474"/>
      <c r="X83" s="474"/>
      <c r="Y83" s="474"/>
      <c r="Z83" s="411"/>
      <c r="AA83" s="411"/>
      <c r="AB83" s="411"/>
      <c r="AC83" s="411"/>
      <c r="AD83" s="411"/>
      <c r="AE83" s="411"/>
      <c r="AF83" s="411"/>
      <c r="AG83" s="411"/>
      <c r="AH83" s="411"/>
      <c r="AI83" s="966"/>
      <c r="AJ83" s="966"/>
      <c r="AK83" s="966"/>
      <c r="AL83" s="966"/>
      <c r="AM83" s="966"/>
      <c r="AN83" s="966"/>
      <c r="AO83" s="966"/>
      <c r="AP83" s="966"/>
      <c r="AQ83" s="966"/>
      <c r="AR83" s="966"/>
      <c r="AS83" s="966"/>
      <c r="AT83" s="966"/>
      <c r="AU83" s="966"/>
      <c r="AV83" s="966"/>
      <c r="AW83" s="966"/>
      <c r="AX83" s="966"/>
      <c r="AY83" s="966"/>
      <c r="AZ83" s="966"/>
      <c r="BA83" s="50"/>
      <c r="BB83" s="50"/>
      <c r="BC83" s="50"/>
      <c r="BD83" s="129"/>
      <c r="BE83" s="129"/>
      <c r="BF83" s="129"/>
      <c r="BG83" s="129"/>
      <c r="BH83" s="129"/>
      <c r="BI83" s="129"/>
    </row>
    <row r="84" spans="2:73" s="53" customFormat="1" ht="13.5" customHeight="1">
      <c r="B84" s="468" t="s">
        <v>11</v>
      </c>
      <c r="C84" s="468"/>
      <c r="D84" s="468"/>
      <c r="E84" s="468"/>
      <c r="F84" s="468"/>
      <c r="G84" s="468"/>
      <c r="H84" s="468"/>
      <c r="I84" s="468"/>
      <c r="J84" s="468"/>
      <c r="K84" s="475"/>
      <c r="L84" s="475"/>
      <c r="M84" s="475"/>
      <c r="N84" s="475"/>
      <c r="O84" s="475"/>
      <c r="P84" s="475"/>
      <c r="Q84" s="475"/>
      <c r="R84" s="475"/>
      <c r="S84" s="475"/>
      <c r="T84" s="475"/>
      <c r="U84" s="475"/>
      <c r="V84" s="475"/>
      <c r="W84" s="475"/>
      <c r="X84" s="475"/>
      <c r="Y84" s="475"/>
      <c r="Z84" s="468"/>
      <c r="AA84" s="468"/>
      <c r="AB84" s="468"/>
      <c r="AC84" s="468"/>
      <c r="AD84" s="468"/>
      <c r="AE84" s="468"/>
      <c r="AF84" s="468"/>
      <c r="AG84" s="468"/>
      <c r="AH84" s="468"/>
      <c r="AI84" s="966"/>
      <c r="AJ84" s="966"/>
      <c r="AK84" s="966"/>
      <c r="AL84" s="966"/>
      <c r="AM84" s="966"/>
      <c r="AN84" s="966"/>
      <c r="AO84" s="966"/>
      <c r="AP84" s="966"/>
      <c r="AQ84" s="966"/>
      <c r="AR84" s="966"/>
      <c r="AS84" s="966"/>
      <c r="AT84" s="966"/>
      <c r="AU84" s="966"/>
      <c r="AV84" s="966"/>
      <c r="AW84" s="966"/>
      <c r="AX84" s="966"/>
      <c r="AY84" s="966"/>
      <c r="AZ84" s="966"/>
      <c r="BD84" s="55"/>
    </row>
    <row r="85" spans="2:73" s="81" customFormat="1" ht="40.5" customHeight="1">
      <c r="B85" s="80" t="s">
        <v>79</v>
      </c>
      <c r="C85" s="80"/>
      <c r="D85" s="406" t="s">
        <v>80</v>
      </c>
      <c r="E85" s="406"/>
      <c r="F85" s="406"/>
      <c r="G85" s="406"/>
      <c r="H85" s="406"/>
      <c r="I85" s="406"/>
      <c r="J85" s="406"/>
      <c r="K85" s="406"/>
      <c r="L85" s="406"/>
      <c r="M85" s="406"/>
      <c r="N85" s="406"/>
      <c r="O85" s="406"/>
      <c r="P85" s="406"/>
      <c r="Q85" s="406"/>
      <c r="R85" s="406"/>
      <c r="S85" s="406"/>
      <c r="T85" s="406"/>
      <c r="U85" s="406"/>
      <c r="V85" s="406"/>
      <c r="W85" s="406"/>
      <c r="X85" s="406"/>
      <c r="Y85" s="406"/>
      <c r="Z85" s="406"/>
      <c r="AA85" s="406"/>
      <c r="AB85" s="406"/>
      <c r="AC85" s="406"/>
      <c r="AD85" s="406"/>
      <c r="AE85" s="406"/>
      <c r="AF85" s="406"/>
      <c r="AG85" s="406"/>
      <c r="AH85" s="406"/>
      <c r="AI85" s="406"/>
      <c r="AJ85" s="406"/>
      <c r="AK85" s="406"/>
      <c r="AL85" s="406"/>
      <c r="AM85" s="406"/>
      <c r="AN85" s="406"/>
      <c r="AO85" s="406"/>
      <c r="AP85" s="406"/>
      <c r="AQ85" s="406"/>
      <c r="AR85" s="406"/>
      <c r="AS85" s="406"/>
      <c r="AT85" s="406"/>
      <c r="AU85" s="406"/>
      <c r="AV85" s="406"/>
      <c r="AW85" s="406"/>
      <c r="AX85" s="406"/>
      <c r="AY85" s="406"/>
      <c r="AZ85" s="406"/>
      <c r="BA85" s="406"/>
      <c r="BB85" s="406"/>
      <c r="BC85" s="406"/>
      <c r="BD85" s="406"/>
      <c r="BE85" s="406"/>
      <c r="BF85" s="406"/>
      <c r="BG85" s="406"/>
      <c r="BH85" s="406"/>
    </row>
    <row r="86" spans="2:73" s="81" customFormat="1" ht="30.75" customHeight="1">
      <c r="B86" s="130"/>
      <c r="C86" s="83"/>
      <c r="D86" s="407" t="s">
        <v>81</v>
      </c>
      <c r="E86" s="407"/>
      <c r="F86" s="407"/>
      <c r="G86" s="407"/>
      <c r="H86" s="407"/>
      <c r="I86" s="407"/>
      <c r="J86" s="407"/>
      <c r="K86" s="407"/>
      <c r="L86" s="407"/>
      <c r="M86" s="407"/>
      <c r="N86" s="407"/>
      <c r="O86" s="407"/>
      <c r="P86" s="407"/>
      <c r="Q86" s="407"/>
      <c r="R86" s="407"/>
      <c r="S86" s="407"/>
      <c r="T86" s="407"/>
      <c r="U86" s="407"/>
      <c r="V86" s="407"/>
      <c r="W86" s="407"/>
      <c r="X86" s="407"/>
      <c r="Y86" s="407"/>
      <c r="Z86" s="407"/>
      <c r="AA86" s="407"/>
      <c r="AB86" s="407"/>
      <c r="AC86" s="407"/>
      <c r="AD86" s="407"/>
      <c r="AE86" s="407"/>
      <c r="AF86" s="407"/>
      <c r="AG86" s="407"/>
      <c r="AH86" s="407"/>
      <c r="AI86" s="407"/>
      <c r="AJ86" s="407"/>
      <c r="AK86" s="407"/>
      <c r="AL86" s="407"/>
      <c r="AM86" s="407"/>
      <c r="AN86" s="407"/>
      <c r="AO86" s="407"/>
      <c r="AP86" s="407"/>
      <c r="AQ86" s="407"/>
      <c r="AR86" s="407"/>
      <c r="AS86" s="407"/>
      <c r="AT86" s="407"/>
      <c r="AU86" s="407"/>
      <c r="AV86" s="407"/>
      <c r="AW86" s="407"/>
      <c r="AX86" s="407"/>
      <c r="AY86" s="407"/>
      <c r="AZ86" s="407"/>
      <c r="BA86" s="407"/>
      <c r="BB86" s="407"/>
      <c r="BC86" s="407"/>
      <c r="BD86" s="407"/>
      <c r="BE86" s="407"/>
      <c r="BF86" s="407"/>
      <c r="BG86" s="407"/>
      <c r="BH86" s="407"/>
    </row>
    <row r="87" spans="2:73" s="131" customFormat="1" ht="27.75" customHeight="1">
      <c r="B87" s="467" t="s">
        <v>200</v>
      </c>
      <c r="C87" s="467"/>
      <c r="D87" s="467"/>
      <c r="E87" s="467"/>
      <c r="F87" s="467"/>
      <c r="G87" s="467"/>
      <c r="H87" s="467"/>
      <c r="I87" s="467"/>
      <c r="J87" s="467"/>
      <c r="K87" s="467"/>
      <c r="L87" s="467"/>
      <c r="M87" s="467"/>
      <c r="N87" s="467"/>
      <c r="O87" s="467"/>
      <c r="P87" s="467"/>
      <c r="Q87" s="467"/>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467"/>
      <c r="BA87" s="467"/>
      <c r="BB87" s="467"/>
      <c r="BC87" s="467"/>
      <c r="BD87" s="467"/>
      <c r="BE87" s="467"/>
      <c r="BN87" s="132"/>
      <c r="BO87" s="132"/>
      <c r="BP87" s="132"/>
      <c r="BQ87" s="132"/>
      <c r="BR87" s="132"/>
      <c r="BS87" s="132"/>
      <c r="BT87" s="132"/>
      <c r="BU87" s="132"/>
    </row>
    <row r="88" spans="2:73" s="133" customFormat="1" ht="28.5" customHeight="1">
      <c r="B88" s="469"/>
      <c r="C88" s="469"/>
      <c r="D88" s="469"/>
      <c r="E88" s="469"/>
      <c r="F88" s="469"/>
      <c r="G88" s="469"/>
      <c r="H88" s="469"/>
      <c r="I88" s="469"/>
      <c r="J88" s="469"/>
      <c r="K88" s="469"/>
      <c r="L88" s="469"/>
      <c r="M88" s="469"/>
      <c r="N88" s="469"/>
      <c r="O88" s="469"/>
      <c r="P88" s="469"/>
      <c r="Q88" s="469"/>
      <c r="R88" s="469"/>
      <c r="S88" s="469"/>
      <c r="T88" s="469"/>
      <c r="U88" s="469"/>
      <c r="V88" s="469"/>
      <c r="W88" s="469"/>
      <c r="X88" s="469"/>
      <c r="Y88" s="469"/>
      <c r="Z88" s="469"/>
      <c r="AA88" s="469"/>
      <c r="AB88" s="469"/>
      <c r="AC88" s="469"/>
      <c r="AD88" s="469"/>
      <c r="AE88" s="469"/>
      <c r="AF88" s="469"/>
      <c r="AG88" s="469"/>
      <c r="AH88" s="469"/>
      <c r="AI88" s="469"/>
      <c r="AJ88" s="469"/>
      <c r="AK88" s="469"/>
      <c r="AL88" s="469"/>
      <c r="AM88" s="469"/>
      <c r="AN88" s="469"/>
      <c r="AO88" s="469"/>
      <c r="AP88" s="469"/>
      <c r="AQ88" s="469"/>
      <c r="AR88" s="469"/>
      <c r="AS88" s="469"/>
      <c r="AT88" s="469"/>
      <c r="AU88" s="469"/>
      <c r="AV88" s="469"/>
      <c r="AW88" s="469"/>
      <c r="AX88" s="469"/>
      <c r="AY88" s="469"/>
      <c r="AZ88" s="469"/>
      <c r="BA88" s="469"/>
      <c r="BB88" s="469"/>
      <c r="BC88" s="469"/>
      <c r="BD88" s="469"/>
      <c r="BE88" s="469"/>
      <c r="BF88" s="469"/>
      <c r="BG88" s="469"/>
      <c r="BH88" s="469"/>
      <c r="BN88" s="134" t="b">
        <v>0</v>
      </c>
      <c r="BO88" s="134" t="b">
        <v>0</v>
      </c>
      <c r="BP88" s="134" t="b">
        <v>0</v>
      </c>
      <c r="BQ88" s="134" t="b">
        <v>0</v>
      </c>
      <c r="BR88" s="135" t="b">
        <v>0</v>
      </c>
      <c r="BS88" s="135" t="b">
        <v>0</v>
      </c>
      <c r="BT88" s="135" t="b">
        <v>0</v>
      </c>
      <c r="BU88" s="136"/>
    </row>
    <row r="89" spans="2:73" s="133" customFormat="1" ht="33" customHeight="1">
      <c r="B89" s="125"/>
      <c r="C89" s="125"/>
      <c r="D89" s="125"/>
      <c r="E89" s="125"/>
      <c r="F89" s="125"/>
      <c r="G89" s="125"/>
      <c r="H89" s="125"/>
      <c r="I89" s="125"/>
      <c r="J89" s="125"/>
      <c r="K89" s="125"/>
      <c r="L89" s="125"/>
      <c r="M89" s="125"/>
      <c r="N89" s="125"/>
      <c r="O89" s="125"/>
      <c r="P89" s="503"/>
      <c r="Q89" s="503"/>
      <c r="R89" s="503"/>
      <c r="S89" s="503"/>
      <c r="T89" s="503"/>
      <c r="U89" s="503"/>
      <c r="V89" s="503"/>
      <c r="W89" s="503"/>
      <c r="X89" s="503"/>
      <c r="Y89" s="503"/>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row>
    <row r="90" spans="2:73" s="138" customFormat="1" ht="33.75" customHeight="1">
      <c r="B90" s="504" t="s">
        <v>225</v>
      </c>
      <c r="C90" s="504"/>
      <c r="D90" s="504"/>
      <c r="E90" s="504"/>
      <c r="F90" s="504"/>
      <c r="G90" s="504"/>
      <c r="H90" s="504"/>
      <c r="I90" s="504"/>
      <c r="J90" s="504"/>
      <c r="K90" s="504"/>
      <c r="L90" s="504"/>
      <c r="M90" s="504"/>
      <c r="N90" s="504"/>
      <c r="O90" s="504"/>
      <c r="P90" s="504"/>
      <c r="Q90" s="504"/>
      <c r="R90" s="504"/>
      <c r="S90" s="504"/>
      <c r="T90" s="504"/>
      <c r="U90" s="504"/>
      <c r="V90" s="504"/>
      <c r="W90" s="504"/>
      <c r="X90" s="504"/>
      <c r="Y90" s="504"/>
      <c r="Z90" s="504"/>
      <c r="AA90" s="504"/>
      <c r="AB90" s="504"/>
      <c r="AC90" s="504"/>
      <c r="AD90" s="504"/>
      <c r="AE90" s="504"/>
      <c r="AF90" s="504"/>
      <c r="AG90" s="504"/>
      <c r="AH90" s="504"/>
      <c r="AI90" s="504"/>
      <c r="AJ90" s="504"/>
      <c r="AK90" s="504"/>
      <c r="AL90" s="505"/>
      <c r="AM90" s="505"/>
      <c r="AN90" s="505"/>
      <c r="AO90" s="505"/>
      <c r="AP90" s="505"/>
      <c r="AQ90" s="137"/>
      <c r="AR90" s="137"/>
      <c r="AS90" s="137"/>
      <c r="AT90" s="137"/>
      <c r="AU90" s="137"/>
      <c r="AV90" s="137"/>
    </row>
    <row r="91" spans="2:73" s="140" customFormat="1" ht="13.5" customHeight="1">
      <c r="B91" s="122"/>
      <c r="C91" s="139"/>
      <c r="D91" s="139"/>
      <c r="E91" s="471" t="s">
        <v>82</v>
      </c>
      <c r="F91" s="471"/>
      <c r="G91" s="471"/>
      <c r="H91" s="471"/>
      <c r="I91" s="471"/>
      <c r="J91" s="471"/>
      <c r="K91" s="471"/>
      <c r="L91" s="471"/>
      <c r="M91" s="471"/>
      <c r="N91" s="471"/>
      <c r="O91" s="471"/>
      <c r="P91" s="471"/>
      <c r="Q91" s="471"/>
      <c r="R91" s="471"/>
      <c r="S91" s="471"/>
      <c r="T91" s="471"/>
      <c r="U91" s="471"/>
      <c r="V91" s="471"/>
      <c r="W91" s="471"/>
      <c r="X91" s="471"/>
      <c r="Y91" s="471"/>
      <c r="Z91" s="471"/>
      <c r="AA91" s="471"/>
      <c r="AB91" s="471"/>
      <c r="AC91" s="471"/>
      <c r="AD91" s="471"/>
      <c r="AE91" s="471"/>
      <c r="AF91" s="471"/>
      <c r="AG91" s="471"/>
      <c r="AH91" s="471"/>
      <c r="AI91" s="471"/>
      <c r="AJ91" s="471"/>
      <c r="AK91" s="471"/>
      <c r="AL91" s="471"/>
      <c r="AM91" s="471"/>
      <c r="AN91" s="471"/>
      <c r="AO91" s="471"/>
      <c r="AP91" s="471"/>
      <c r="AQ91" s="471"/>
      <c r="AR91" s="471"/>
      <c r="AS91" s="471"/>
      <c r="AT91" s="471"/>
      <c r="AU91" s="471"/>
      <c r="AV91" s="471"/>
      <c r="AW91" s="471"/>
      <c r="AX91" s="471"/>
      <c r="AY91" s="471"/>
      <c r="AZ91" s="471"/>
      <c r="BA91" s="471"/>
      <c r="BB91" s="471"/>
      <c r="BC91" s="471"/>
      <c r="BD91" s="471"/>
      <c r="BE91" s="471"/>
      <c r="BF91" s="471"/>
      <c r="BG91" s="471"/>
      <c r="BH91" s="471"/>
      <c r="BI91" s="471"/>
    </row>
    <row r="92" spans="2:73" s="140" customFormat="1" ht="19.5" customHeight="1">
      <c r="B92" s="122"/>
      <c r="C92" s="968" t="s">
        <v>82</v>
      </c>
      <c r="D92" s="968"/>
      <c r="E92" s="968"/>
      <c r="F92" s="968"/>
      <c r="G92" s="968"/>
      <c r="H92" s="968"/>
      <c r="I92" s="968"/>
      <c r="J92" s="968"/>
      <c r="K92" s="968"/>
      <c r="L92" s="968"/>
      <c r="M92" s="968"/>
      <c r="N92" s="968"/>
      <c r="O92" s="968"/>
      <c r="P92" s="968"/>
      <c r="Q92" s="968"/>
      <c r="R92" s="968"/>
      <c r="S92" s="968"/>
      <c r="T92" s="968"/>
      <c r="U92" s="968"/>
      <c r="V92" s="968"/>
      <c r="W92" s="968"/>
      <c r="X92" s="968"/>
      <c r="Y92" s="968"/>
      <c r="Z92" s="968"/>
      <c r="AA92" s="968"/>
      <c r="AB92" s="968"/>
      <c r="AC92" s="968"/>
      <c r="AD92" s="968"/>
      <c r="AE92" s="968"/>
      <c r="AF92" s="968"/>
      <c r="AG92" s="968"/>
      <c r="AH92" s="968"/>
      <c r="AI92" s="968"/>
      <c r="AJ92" s="968"/>
      <c r="AK92" s="968"/>
      <c r="AL92" s="968"/>
      <c r="AM92" s="968"/>
      <c r="AN92" s="968"/>
      <c r="AO92" s="968"/>
      <c r="AP92" s="968"/>
      <c r="AQ92" s="968"/>
      <c r="AR92" s="968"/>
      <c r="AS92" s="968"/>
      <c r="AT92" s="968"/>
      <c r="AU92" s="968"/>
      <c r="AV92" s="968"/>
      <c r="AW92" s="968"/>
      <c r="AX92" s="968"/>
      <c r="AY92" s="968"/>
      <c r="AZ92" s="968"/>
      <c r="BA92" s="968"/>
      <c r="BB92" s="968"/>
      <c r="BC92" s="968"/>
      <c r="BD92" s="968"/>
      <c r="BE92" s="968"/>
      <c r="BF92" s="968"/>
      <c r="BG92" s="968"/>
      <c r="BH92" s="968"/>
      <c r="BI92" s="968"/>
    </row>
    <row r="93" spans="2:73" s="140" customFormat="1" ht="32.1" customHeight="1">
      <c r="B93" s="122"/>
      <c r="C93" s="471" t="s">
        <v>82</v>
      </c>
      <c r="D93" s="471"/>
      <c r="E93" s="471"/>
      <c r="F93" s="471"/>
      <c r="G93" s="471"/>
      <c r="H93" s="471"/>
      <c r="I93" s="471"/>
      <c r="J93" s="471"/>
      <c r="K93" s="471"/>
      <c r="L93" s="471"/>
      <c r="M93" s="471"/>
      <c r="N93" s="471"/>
      <c r="O93" s="471"/>
      <c r="P93" s="471"/>
      <c r="Q93" s="471"/>
      <c r="R93" s="471"/>
      <c r="S93" s="471"/>
      <c r="T93" s="471"/>
      <c r="U93" s="471"/>
      <c r="V93" s="471"/>
      <c r="W93" s="471"/>
      <c r="X93" s="471"/>
      <c r="Y93" s="471"/>
      <c r="Z93" s="471"/>
      <c r="AA93" s="471"/>
      <c r="AB93" s="471"/>
      <c r="AC93" s="471"/>
      <c r="AD93" s="471"/>
      <c r="AE93" s="471"/>
      <c r="AF93" s="471"/>
      <c r="AG93" s="471"/>
      <c r="AH93" s="471"/>
      <c r="AI93" s="471"/>
      <c r="AJ93" s="471"/>
      <c r="AK93" s="471"/>
      <c r="AL93" s="471"/>
      <c r="AM93" s="471"/>
      <c r="AN93" s="471"/>
      <c r="AO93" s="471"/>
      <c r="AP93" s="471"/>
      <c r="AQ93" s="471"/>
      <c r="AR93" s="471"/>
      <c r="AS93" s="471"/>
      <c r="AT93" s="471"/>
      <c r="AU93" s="471"/>
      <c r="AV93" s="471"/>
      <c r="AW93" s="471"/>
      <c r="AX93" s="471"/>
      <c r="AY93" s="471"/>
      <c r="AZ93" s="471"/>
      <c r="BA93" s="471"/>
      <c r="BB93" s="471"/>
      <c r="BC93" s="471"/>
      <c r="BD93" s="471"/>
      <c r="BE93" s="471"/>
      <c r="BF93" s="471"/>
      <c r="BG93" s="471"/>
      <c r="BH93" s="471"/>
      <c r="BI93" s="471"/>
    </row>
    <row r="94" spans="2:73" s="140" customFormat="1" ht="32.1" customHeight="1">
      <c r="B94" s="122"/>
      <c r="C94" s="968"/>
      <c r="D94" s="968"/>
      <c r="E94" s="968"/>
      <c r="F94" s="968"/>
      <c r="G94" s="968"/>
      <c r="H94" s="968"/>
      <c r="I94" s="968"/>
      <c r="J94" s="968"/>
      <c r="K94" s="968"/>
      <c r="L94" s="968"/>
      <c r="M94" s="968"/>
      <c r="N94" s="968"/>
      <c r="O94" s="968"/>
      <c r="P94" s="968"/>
      <c r="Q94" s="968"/>
      <c r="R94" s="968"/>
      <c r="S94" s="968"/>
      <c r="T94" s="968"/>
      <c r="U94" s="968"/>
      <c r="V94" s="968"/>
      <c r="W94" s="968"/>
      <c r="X94" s="968"/>
      <c r="Y94" s="968"/>
      <c r="Z94" s="968"/>
      <c r="AA94" s="968"/>
      <c r="AB94" s="968"/>
      <c r="AC94" s="968"/>
      <c r="AD94" s="968"/>
      <c r="AE94" s="968"/>
      <c r="AF94" s="968"/>
      <c r="AG94" s="968"/>
      <c r="AH94" s="968"/>
      <c r="AI94" s="968"/>
      <c r="AJ94" s="968"/>
      <c r="AK94" s="968"/>
      <c r="AL94" s="968"/>
      <c r="AM94" s="968"/>
      <c r="AN94" s="968"/>
      <c r="AO94" s="968"/>
      <c r="AP94" s="968"/>
      <c r="AQ94" s="968"/>
      <c r="AR94" s="968"/>
      <c r="AS94" s="968"/>
      <c r="AT94" s="968"/>
      <c r="AU94" s="968"/>
      <c r="AV94" s="968"/>
      <c r="AW94" s="968"/>
      <c r="AX94" s="968"/>
      <c r="AY94" s="968"/>
      <c r="AZ94" s="968"/>
      <c r="BA94" s="968"/>
      <c r="BB94" s="968"/>
      <c r="BC94" s="968"/>
      <c r="BD94" s="968"/>
      <c r="BE94" s="968"/>
      <c r="BF94" s="968"/>
      <c r="BG94" s="968"/>
      <c r="BH94" s="968"/>
      <c r="BI94" s="968"/>
    </row>
    <row r="95" spans="2:73" s="140" customFormat="1" ht="25.5" customHeight="1">
      <c r="B95" s="122"/>
      <c r="C95" s="968"/>
      <c r="D95" s="968"/>
      <c r="E95" s="968"/>
      <c r="F95" s="968"/>
      <c r="G95" s="968"/>
      <c r="H95" s="968"/>
      <c r="I95" s="968"/>
      <c r="J95" s="968"/>
      <c r="K95" s="968"/>
      <c r="L95" s="968"/>
      <c r="M95" s="968"/>
      <c r="N95" s="968"/>
      <c r="O95" s="968"/>
      <c r="P95" s="968"/>
      <c r="Q95" s="968"/>
      <c r="R95" s="968"/>
      <c r="S95" s="968"/>
      <c r="T95" s="968"/>
      <c r="U95" s="968"/>
      <c r="V95" s="968"/>
      <c r="W95" s="968"/>
      <c r="X95" s="968"/>
      <c r="Y95" s="968"/>
      <c r="Z95" s="968"/>
      <c r="AA95" s="968"/>
      <c r="AB95" s="968"/>
      <c r="AC95" s="968"/>
      <c r="AD95" s="968"/>
      <c r="AE95" s="968"/>
      <c r="AF95" s="968"/>
      <c r="AG95" s="968"/>
      <c r="AH95" s="968"/>
      <c r="AI95" s="968"/>
      <c r="AJ95" s="968"/>
      <c r="AK95" s="968"/>
      <c r="AL95" s="968"/>
      <c r="AM95" s="968"/>
      <c r="AN95" s="968"/>
      <c r="AO95" s="968"/>
      <c r="AP95" s="968"/>
      <c r="AQ95" s="968"/>
      <c r="AR95" s="968"/>
      <c r="AS95" s="968"/>
      <c r="AT95" s="968"/>
      <c r="AU95" s="968"/>
      <c r="AV95" s="968"/>
      <c r="AW95" s="968"/>
      <c r="AX95" s="968"/>
      <c r="AY95" s="968"/>
      <c r="AZ95" s="968"/>
      <c r="BA95" s="968"/>
      <c r="BB95" s="968"/>
      <c r="BC95" s="968"/>
      <c r="BD95" s="968"/>
      <c r="BE95" s="968"/>
      <c r="BF95" s="968"/>
      <c r="BG95" s="968"/>
      <c r="BH95" s="968"/>
      <c r="BI95" s="968"/>
    </row>
    <row r="96" spans="2:73" s="140" customFormat="1" ht="25.5" customHeight="1">
      <c r="B96" s="412" t="s">
        <v>226</v>
      </c>
      <c r="C96" s="412"/>
      <c r="D96" s="412"/>
      <c r="E96" s="41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412"/>
      <c r="AJ96" s="412"/>
      <c r="AK96" s="412"/>
      <c r="AL96" s="412"/>
      <c r="AM96" s="412"/>
      <c r="AN96" s="412"/>
      <c r="AO96" s="412"/>
      <c r="AP96" s="412"/>
      <c r="AQ96" s="412"/>
      <c r="AR96" s="412"/>
      <c r="AS96" s="412"/>
      <c r="AT96" s="412"/>
      <c r="AU96" s="412"/>
      <c r="AV96" s="412"/>
      <c r="AW96" s="412"/>
      <c r="AX96" s="412"/>
      <c r="AY96" s="412"/>
      <c r="AZ96" s="412"/>
      <c r="BA96" s="412"/>
      <c r="BB96" s="412"/>
      <c r="BC96" s="412"/>
      <c r="BD96" s="412"/>
      <c r="BE96" s="412"/>
    </row>
    <row r="97" spans="1:89" s="140" customFormat="1" ht="37.5" customHeight="1">
      <c r="C97" s="142"/>
      <c r="D97" s="406" t="s">
        <v>83</v>
      </c>
      <c r="E97" s="406"/>
      <c r="F97" s="406"/>
      <c r="G97" s="406"/>
      <c r="H97" s="406"/>
      <c r="I97" s="406"/>
      <c r="J97" s="406"/>
      <c r="K97" s="406"/>
      <c r="L97" s="406"/>
      <c r="M97" s="406"/>
      <c r="N97" s="406"/>
      <c r="O97" s="406"/>
      <c r="P97" s="406"/>
      <c r="Q97" s="406"/>
      <c r="R97" s="406"/>
      <c r="S97" s="406"/>
      <c r="T97" s="406"/>
      <c r="U97" s="406"/>
      <c r="V97" s="406"/>
      <c r="W97" s="406"/>
      <c r="X97" s="406"/>
      <c r="Y97" s="406"/>
      <c r="Z97" s="406"/>
      <c r="AA97" s="406"/>
      <c r="AB97" s="406"/>
      <c r="AC97" s="406"/>
      <c r="AD97" s="406"/>
      <c r="AE97" s="406"/>
      <c r="AF97" s="406"/>
      <c r="AG97" s="406"/>
      <c r="AH97" s="406"/>
      <c r="AI97" s="406"/>
      <c r="AJ97" s="406"/>
      <c r="AK97" s="406"/>
      <c r="AL97" s="406"/>
      <c r="AM97" s="406"/>
      <c r="AN97" s="406"/>
      <c r="AO97" s="406"/>
      <c r="AP97" s="406"/>
      <c r="AQ97" s="406"/>
      <c r="AR97" s="406"/>
      <c r="AS97" s="406"/>
      <c r="AT97" s="406"/>
      <c r="AU97" s="406"/>
      <c r="AV97" s="406"/>
      <c r="AW97" s="406"/>
      <c r="AX97" s="406"/>
      <c r="AY97" s="406"/>
      <c r="AZ97" s="406"/>
      <c r="BA97" s="406"/>
      <c r="BB97" s="406"/>
      <c r="BC97" s="406"/>
      <c r="BD97" s="406"/>
      <c r="BE97" s="406"/>
      <c r="BF97" s="406"/>
      <c r="BG97" s="406"/>
      <c r="BH97" s="406"/>
    </row>
    <row r="98" spans="1:89" s="140" customFormat="1" ht="54.75" customHeight="1">
      <c r="C98" s="143"/>
      <c r="D98" s="763" t="s">
        <v>84</v>
      </c>
      <c r="E98" s="763"/>
      <c r="F98" s="763"/>
      <c r="G98" s="763"/>
      <c r="H98" s="763"/>
      <c r="I98" s="763"/>
      <c r="J98" s="763"/>
      <c r="K98" s="763"/>
      <c r="L98" s="763"/>
      <c r="M98" s="763"/>
      <c r="N98" s="763"/>
      <c r="O98" s="763"/>
      <c r="P98" s="763"/>
      <c r="Q98" s="763"/>
      <c r="R98" s="763"/>
      <c r="S98" s="763"/>
      <c r="T98" s="763"/>
      <c r="U98" s="763"/>
      <c r="V98" s="763"/>
      <c r="W98" s="763"/>
      <c r="X98" s="763"/>
      <c r="Y98" s="763"/>
      <c r="Z98" s="763"/>
      <c r="AA98" s="763"/>
      <c r="AB98" s="763"/>
      <c r="AC98" s="763"/>
      <c r="AD98" s="763"/>
      <c r="AE98" s="763"/>
      <c r="AF98" s="763"/>
      <c r="AG98" s="763"/>
      <c r="AH98" s="763"/>
      <c r="AI98" s="763"/>
      <c r="AJ98" s="763"/>
      <c r="AK98" s="763"/>
      <c r="AL98" s="763"/>
      <c r="AM98" s="763"/>
      <c r="AN98" s="763"/>
      <c r="AO98" s="763"/>
      <c r="AP98" s="763"/>
      <c r="AQ98" s="763"/>
      <c r="AR98" s="763"/>
      <c r="AS98" s="763"/>
      <c r="AT98" s="763"/>
      <c r="AU98" s="763"/>
      <c r="AV98" s="763"/>
      <c r="AW98" s="763"/>
      <c r="AX98" s="763"/>
      <c r="AY98" s="763"/>
      <c r="AZ98" s="763"/>
      <c r="BA98" s="763"/>
      <c r="BB98" s="763"/>
      <c r="BC98" s="763"/>
      <c r="BD98" s="763"/>
      <c r="BE98" s="144"/>
      <c r="BF98" s="122"/>
      <c r="BY98" s="759"/>
      <c r="BZ98" s="759"/>
      <c r="CA98" s="759"/>
      <c r="CB98" s="759"/>
      <c r="CC98" s="759"/>
      <c r="CD98" s="759"/>
      <c r="CE98" s="759"/>
      <c r="CF98" s="759"/>
      <c r="CG98" s="759"/>
      <c r="CH98" s="759"/>
      <c r="CI98" s="759"/>
      <c r="CJ98" s="759"/>
      <c r="CK98" s="759"/>
    </row>
    <row r="99" spans="1:89" s="140" customFormat="1" ht="29.25" customHeight="1">
      <c r="B99" s="491" t="s">
        <v>261</v>
      </c>
      <c r="C99" s="473"/>
      <c r="D99" s="473"/>
      <c r="E99" s="473"/>
      <c r="F99" s="473"/>
      <c r="G99" s="473"/>
      <c r="H99" s="473"/>
      <c r="I99" s="473"/>
      <c r="J99" s="473"/>
      <c r="K99" s="473"/>
      <c r="L99" s="473"/>
      <c r="M99" s="473"/>
      <c r="N99" s="146"/>
      <c r="O99" s="146"/>
      <c r="P99" s="760" t="s">
        <v>434</v>
      </c>
      <c r="Q99" s="760"/>
      <c r="R99" s="760"/>
      <c r="S99" s="760"/>
      <c r="T99" s="760"/>
      <c r="U99" s="760"/>
      <c r="V99" s="760"/>
      <c r="W99" s="760"/>
      <c r="X99" s="760"/>
      <c r="Y99" s="760"/>
      <c r="Z99" s="760"/>
      <c r="AA99" s="760"/>
      <c r="AB99" s="760"/>
      <c r="AC99" s="760"/>
      <c r="AD99" s="760"/>
      <c r="AE99" s="412" t="s">
        <v>201</v>
      </c>
      <c r="AF99" s="412"/>
      <c r="AG99" s="412"/>
      <c r="AH99" s="412"/>
      <c r="AI99" s="412"/>
      <c r="AJ99" s="412"/>
      <c r="AK99" s="412"/>
      <c r="AL99" s="412"/>
      <c r="AM99" s="412"/>
      <c r="AN99" s="412"/>
      <c r="AO99" s="412"/>
      <c r="AP99" s="412"/>
      <c r="AQ99" s="412"/>
      <c r="AR99" s="412"/>
      <c r="AS99" s="412"/>
      <c r="AT99" s="412"/>
      <c r="AU99" s="412"/>
      <c r="AV99" s="412"/>
      <c r="AW99" s="412"/>
      <c r="AX99" s="412"/>
      <c r="AY99" s="412"/>
      <c r="AZ99" s="412"/>
      <c r="BA99" s="412"/>
      <c r="BB99" s="412"/>
      <c r="BC99" s="412"/>
      <c r="BD99" s="412"/>
      <c r="BE99" s="146"/>
      <c r="BH99" s="145"/>
      <c r="BY99" s="759"/>
      <c r="BZ99" s="759"/>
      <c r="CA99" s="759"/>
      <c r="CB99" s="759"/>
      <c r="CC99" s="759"/>
      <c r="CD99" s="759"/>
      <c r="CE99" s="759"/>
      <c r="CF99" s="759"/>
      <c r="CG99" s="759"/>
      <c r="CH99" s="759"/>
      <c r="CI99" s="759"/>
      <c r="CJ99" s="759"/>
      <c r="CK99" s="759"/>
    </row>
    <row r="100" spans="1:89" s="140" customFormat="1" ht="33.75" customHeight="1">
      <c r="B100" s="761" t="s">
        <v>262</v>
      </c>
      <c r="C100" s="412"/>
      <c r="D100" s="412"/>
      <c r="E100" s="412"/>
      <c r="F100" s="412"/>
      <c r="G100" s="412"/>
      <c r="H100" s="412"/>
      <c r="I100" s="412"/>
      <c r="J100" s="412"/>
      <c r="K100" s="412"/>
      <c r="L100" s="412"/>
      <c r="M100" s="412"/>
      <c r="N100" s="412"/>
      <c r="O100" s="412"/>
      <c r="P100" s="762" t="s">
        <v>85</v>
      </c>
      <c r="Q100" s="762"/>
      <c r="R100" s="762"/>
      <c r="S100" s="762"/>
      <c r="T100" s="762"/>
      <c r="U100" s="762"/>
      <c r="V100" s="762"/>
      <c r="W100" s="762"/>
      <c r="X100" s="762"/>
      <c r="Y100" s="762"/>
      <c r="Z100" s="762"/>
      <c r="AA100" s="762"/>
      <c r="AB100" s="762"/>
      <c r="AC100" s="762"/>
      <c r="AD100" s="762"/>
      <c r="AE100" s="412" t="s">
        <v>202</v>
      </c>
      <c r="AF100" s="412"/>
      <c r="AG100" s="412"/>
      <c r="AH100" s="412"/>
      <c r="AI100" s="412"/>
      <c r="AJ100" s="412"/>
      <c r="AK100" s="412"/>
      <c r="AL100" s="412"/>
      <c r="AM100" s="412"/>
      <c r="AN100" s="412"/>
      <c r="AO100" s="412"/>
      <c r="AP100" s="412"/>
      <c r="AQ100" s="412"/>
      <c r="AR100" s="412"/>
      <c r="AS100" s="412"/>
      <c r="AT100" s="412"/>
      <c r="AU100" s="412"/>
      <c r="AV100" s="412"/>
      <c r="AW100" s="412"/>
      <c r="AX100" s="412"/>
      <c r="AY100" s="412"/>
      <c r="AZ100" s="412"/>
      <c r="BA100" s="412"/>
      <c r="BB100" s="412"/>
      <c r="BC100" s="412"/>
      <c r="BD100" s="412"/>
      <c r="BE100" s="146"/>
      <c r="BP100" s="759"/>
      <c r="BQ100" s="759"/>
      <c r="BR100" s="759"/>
    </row>
    <row r="101" spans="1:89" s="140" customFormat="1" ht="24.75" customHeight="1">
      <c r="B101" s="412" t="s">
        <v>203</v>
      </c>
      <c r="C101" s="412"/>
      <c r="D101" s="412"/>
      <c r="E101" s="412"/>
      <c r="F101" s="412"/>
      <c r="G101" s="412"/>
      <c r="H101" s="412"/>
      <c r="I101" s="412"/>
      <c r="J101" s="412"/>
      <c r="K101" s="412"/>
      <c r="L101" s="412"/>
      <c r="M101" s="412"/>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c r="AI101" s="412"/>
      <c r="AJ101" s="412"/>
      <c r="AK101" s="412"/>
      <c r="AL101" s="412"/>
      <c r="AM101" s="412"/>
      <c r="AN101" s="412"/>
      <c r="AO101" s="412"/>
      <c r="AP101" s="412"/>
      <c r="AQ101" s="412"/>
      <c r="AR101" s="412"/>
      <c r="AS101" s="412"/>
      <c r="AT101" s="412"/>
      <c r="AU101" s="412"/>
      <c r="AV101" s="412"/>
      <c r="AW101" s="412"/>
      <c r="AX101" s="412"/>
      <c r="AY101" s="412"/>
      <c r="AZ101" s="412"/>
      <c r="BA101" s="412"/>
      <c r="BB101" s="412"/>
      <c r="BC101" s="412"/>
      <c r="BD101" s="412"/>
      <c r="BE101" s="412"/>
    </row>
    <row r="102" spans="1:89" s="140" customFormat="1" ht="9" customHeight="1">
      <c r="B102" s="147"/>
      <c r="C102" s="148"/>
      <c r="D102" s="149"/>
      <c r="E102" s="413"/>
      <c r="F102" s="413"/>
      <c r="G102" s="413"/>
      <c r="H102" s="413"/>
      <c r="I102" s="413"/>
      <c r="J102" s="413"/>
      <c r="K102" s="413"/>
      <c r="L102" s="413"/>
      <c r="M102" s="413"/>
      <c r="N102" s="413"/>
      <c r="O102" s="413"/>
      <c r="P102" s="413"/>
      <c r="Q102" s="413"/>
      <c r="R102" s="413"/>
      <c r="S102" s="413"/>
      <c r="T102" s="413"/>
      <c r="U102" s="413"/>
      <c r="V102" s="413"/>
      <c r="W102" s="413"/>
      <c r="X102" s="413"/>
      <c r="Y102" s="413"/>
      <c r="Z102" s="413"/>
      <c r="AA102" s="413"/>
      <c r="AB102" s="413"/>
      <c r="AC102" s="413"/>
      <c r="AD102" s="413"/>
      <c r="AE102" s="413"/>
      <c r="AF102" s="413"/>
      <c r="AG102" s="413"/>
      <c r="AH102" s="413"/>
      <c r="AI102" s="413"/>
      <c r="AJ102" s="413"/>
      <c r="AK102" s="413"/>
      <c r="AL102" s="413"/>
      <c r="AM102" s="413"/>
      <c r="AN102" s="413"/>
      <c r="AO102" s="413"/>
      <c r="AP102" s="413"/>
      <c r="AQ102" s="413"/>
      <c r="AR102" s="413"/>
      <c r="AS102" s="413"/>
      <c r="AT102" s="413"/>
      <c r="AU102" s="413"/>
      <c r="AV102" s="413"/>
      <c r="AW102" s="413"/>
      <c r="AX102" s="413"/>
      <c r="AY102" s="413"/>
      <c r="AZ102" s="413"/>
      <c r="BA102" s="413"/>
      <c r="BB102" s="413"/>
      <c r="BC102" s="413"/>
      <c r="BD102" s="413"/>
      <c r="BE102" s="413"/>
      <c r="BF102" s="413"/>
      <c r="BG102" s="413"/>
      <c r="BH102" s="413"/>
    </row>
    <row r="103" spans="1:89" s="140" customFormat="1" ht="44.25" customHeight="1">
      <c r="B103" s="147"/>
      <c r="C103" s="414" t="s">
        <v>227</v>
      </c>
      <c r="D103" s="415"/>
      <c r="E103" s="415"/>
      <c r="F103" s="415"/>
      <c r="G103" s="415"/>
      <c r="H103" s="415"/>
      <c r="I103" s="415"/>
      <c r="J103" s="415"/>
      <c r="K103" s="415"/>
      <c r="L103" s="150"/>
      <c r="M103" s="416" t="s">
        <v>204</v>
      </c>
      <c r="N103" s="417"/>
      <c r="O103" s="417"/>
      <c r="P103" s="417"/>
      <c r="Q103" s="417"/>
      <c r="R103" s="417"/>
      <c r="S103" s="417"/>
      <c r="T103" s="417"/>
      <c r="U103" s="417"/>
      <c r="V103" s="417"/>
      <c r="W103" s="417"/>
      <c r="X103" s="417"/>
      <c r="Y103" s="417"/>
      <c r="Z103" s="417"/>
      <c r="AA103" s="417"/>
      <c r="AB103" s="417"/>
      <c r="AC103" s="417"/>
      <c r="AD103" s="417"/>
      <c r="AE103" s="417"/>
      <c r="AF103" s="417"/>
      <c r="AG103" s="417"/>
      <c r="AH103" s="417"/>
      <c r="AI103" s="417"/>
      <c r="AJ103" s="417"/>
      <c r="AK103" s="417"/>
      <c r="AL103" s="417"/>
      <c r="AM103" s="417"/>
      <c r="AN103" s="417"/>
      <c r="AO103" s="417"/>
      <c r="AP103" s="417"/>
      <c r="AQ103" s="417"/>
      <c r="AR103" s="417"/>
      <c r="AS103" s="417"/>
      <c r="AT103" s="417"/>
      <c r="AU103" s="417"/>
      <c r="AV103" s="417"/>
      <c r="AW103" s="417"/>
      <c r="AX103" s="417"/>
      <c r="AY103" s="417"/>
      <c r="AZ103" s="417"/>
      <c r="BA103" s="417"/>
      <c r="BB103" s="417"/>
      <c r="BC103" s="418"/>
      <c r="BD103" s="149"/>
      <c r="BE103" s="149"/>
      <c r="BF103" s="149"/>
      <c r="BG103" s="149"/>
      <c r="BH103" s="149"/>
    </row>
    <row r="104" spans="1:89" s="140" customFormat="1" ht="34.5" customHeight="1">
      <c r="B104" s="122"/>
      <c r="C104" s="419" t="s">
        <v>228</v>
      </c>
      <c r="D104" s="420"/>
      <c r="E104" s="420"/>
      <c r="F104" s="420"/>
      <c r="G104" s="420"/>
      <c r="H104" s="420"/>
      <c r="I104" s="420"/>
      <c r="J104" s="420"/>
      <c r="K104" s="420"/>
      <c r="L104" s="149"/>
      <c r="M104" s="421" t="s">
        <v>205</v>
      </c>
      <c r="N104" s="422"/>
      <c r="O104" s="422"/>
      <c r="P104" s="422"/>
      <c r="Q104" s="422"/>
      <c r="R104" s="422"/>
      <c r="S104" s="422"/>
      <c r="T104" s="422"/>
      <c r="U104" s="422"/>
      <c r="V104" s="422"/>
      <c r="W104" s="422"/>
      <c r="X104" s="422"/>
      <c r="Y104" s="422"/>
      <c r="Z104" s="422"/>
      <c r="AA104" s="422"/>
      <c r="AB104" s="422"/>
      <c r="AC104" s="422"/>
      <c r="AD104" s="422"/>
      <c r="AE104" s="422"/>
      <c r="AF104" s="422"/>
      <c r="AG104" s="422"/>
      <c r="AH104" s="422"/>
      <c r="AI104" s="422"/>
      <c r="AJ104" s="422"/>
      <c r="AK104" s="422"/>
      <c r="AL104" s="422"/>
      <c r="AM104" s="422"/>
      <c r="AN104" s="422"/>
      <c r="AO104" s="422"/>
      <c r="AP104" s="422"/>
      <c r="AQ104" s="422"/>
      <c r="AR104" s="422"/>
      <c r="AS104" s="422"/>
      <c r="AT104" s="422"/>
      <c r="AU104" s="422"/>
      <c r="AV104" s="422"/>
      <c r="AW104" s="422"/>
      <c r="AX104" s="422"/>
      <c r="AY104" s="149"/>
      <c r="AZ104" s="149"/>
      <c r="BA104" s="149"/>
      <c r="BB104" s="149"/>
      <c r="BC104" s="151"/>
      <c r="BD104" s="149"/>
      <c r="BE104" s="149"/>
      <c r="BF104" s="149"/>
      <c r="BG104" s="149"/>
      <c r="BH104" s="149"/>
    </row>
    <row r="105" spans="1:89" s="140" customFormat="1" ht="36.75" customHeight="1">
      <c r="C105" s="506"/>
      <c r="D105" s="507"/>
      <c r="E105" s="507"/>
      <c r="F105" s="507"/>
      <c r="G105" s="507"/>
      <c r="H105" s="507"/>
      <c r="I105" s="507"/>
      <c r="J105" s="507"/>
      <c r="K105" s="507"/>
      <c r="L105" s="152"/>
      <c r="M105" s="508" t="s">
        <v>206</v>
      </c>
      <c r="N105" s="509"/>
      <c r="O105" s="509"/>
      <c r="P105" s="509"/>
      <c r="Q105" s="509"/>
      <c r="R105" s="509"/>
      <c r="S105" s="509"/>
      <c r="T105" s="509"/>
      <c r="U105" s="509"/>
      <c r="V105" s="509"/>
      <c r="W105" s="509"/>
      <c r="X105" s="509"/>
      <c r="Y105" s="509"/>
      <c r="Z105" s="509"/>
      <c r="AA105" s="509"/>
      <c r="AB105" s="509"/>
      <c r="AC105" s="509"/>
      <c r="AD105" s="509"/>
      <c r="AE105" s="509"/>
      <c r="AF105" s="509"/>
      <c r="AG105" s="509"/>
      <c r="AH105" s="509"/>
      <c r="AI105" s="509"/>
      <c r="AJ105" s="509"/>
      <c r="AK105" s="509"/>
      <c r="AL105" s="509"/>
      <c r="AM105" s="509"/>
      <c r="AN105" s="509"/>
      <c r="AO105" s="509"/>
      <c r="AP105" s="509"/>
      <c r="AQ105" s="509"/>
      <c r="AR105" s="509"/>
      <c r="AS105" s="509"/>
      <c r="AT105" s="509"/>
      <c r="AU105" s="509"/>
      <c r="AV105" s="509"/>
      <c r="AW105" s="509"/>
      <c r="AX105" s="509"/>
      <c r="AY105" s="509"/>
      <c r="AZ105" s="509"/>
      <c r="BA105" s="509"/>
      <c r="BB105" s="509"/>
      <c r="BC105" s="510"/>
      <c r="BD105" s="153"/>
      <c r="BE105" s="153"/>
      <c r="BF105" s="153"/>
      <c r="BG105" s="153"/>
      <c r="BH105" s="153"/>
      <c r="BI105" s="153"/>
      <c r="BJ105" s="153"/>
      <c r="BK105" s="153"/>
    </row>
    <row r="106" spans="1:89" s="140" customFormat="1" ht="18" customHeight="1">
      <c r="C106" s="141"/>
      <c r="D106" s="141"/>
      <c r="E106" s="141"/>
      <c r="F106" s="141"/>
      <c r="G106" s="141"/>
      <c r="H106" s="141"/>
      <c r="I106" s="141"/>
      <c r="J106" s="141"/>
      <c r="K106" s="141"/>
      <c r="L106" s="141"/>
      <c r="M106" s="141"/>
      <c r="N106" s="141"/>
      <c r="O106" s="141"/>
      <c r="P106" s="141"/>
      <c r="Q106" s="141"/>
      <c r="R106" s="141"/>
      <c r="S106" s="141"/>
      <c r="T106" s="141"/>
      <c r="U106" s="141"/>
      <c r="V106" s="141"/>
      <c r="W106" s="141"/>
      <c r="X106" s="141"/>
      <c r="Y106" s="141"/>
      <c r="Z106" s="141"/>
      <c r="AA106" s="141"/>
      <c r="AB106" s="141"/>
      <c r="AC106" s="141"/>
      <c r="AD106" s="141"/>
      <c r="AE106" s="141"/>
      <c r="AF106" s="141"/>
      <c r="AG106" s="141"/>
      <c r="AH106" s="141"/>
      <c r="AI106" s="141"/>
      <c r="AJ106" s="141"/>
      <c r="AK106" s="141"/>
      <c r="AL106" s="141"/>
      <c r="AM106" s="141"/>
      <c r="AN106" s="141"/>
      <c r="AO106" s="141"/>
      <c r="AP106" s="141"/>
      <c r="AQ106" s="141"/>
      <c r="AR106" s="141"/>
      <c r="AS106" s="141"/>
      <c r="AT106" s="141"/>
      <c r="AU106" s="141"/>
      <c r="AV106" s="141"/>
      <c r="AW106" s="141"/>
      <c r="AX106" s="141"/>
      <c r="AY106" s="141"/>
      <c r="AZ106" s="141"/>
      <c r="BA106" s="141"/>
      <c r="BB106" s="141"/>
      <c r="BC106" s="141"/>
      <c r="BD106" s="141"/>
      <c r="BE106" s="141"/>
      <c r="BF106" s="141"/>
      <c r="BG106" s="141"/>
      <c r="BH106" s="141"/>
    </row>
    <row r="107" spans="1:89" s="140" customFormat="1" ht="48.75" customHeight="1">
      <c r="A107" s="250" t="s">
        <v>293</v>
      </c>
      <c r="B107" s="511" t="s">
        <v>605</v>
      </c>
      <c r="C107" s="473"/>
      <c r="D107" s="473"/>
      <c r="E107" s="473"/>
      <c r="F107" s="473"/>
      <c r="G107" s="473"/>
      <c r="H107" s="473"/>
      <c r="I107" s="473"/>
      <c r="J107" s="473"/>
      <c r="K107" s="512"/>
      <c r="L107" s="513"/>
      <c r="M107" s="513"/>
      <c r="N107" s="513"/>
      <c r="O107" s="513"/>
      <c r="P107" s="513"/>
      <c r="Q107" s="513"/>
      <c r="R107" s="513"/>
      <c r="S107" s="513"/>
      <c r="T107" s="513"/>
      <c r="U107" s="444" t="s">
        <v>207</v>
      </c>
      <c r="V107" s="444"/>
      <c r="W107" s="444"/>
      <c r="X107" s="444"/>
      <c r="Y107" s="444"/>
      <c r="Z107" s="444"/>
      <c r="AA107" s="444"/>
      <c r="AB107" s="444"/>
      <c r="AC107" s="445"/>
      <c r="AD107" s="445"/>
      <c r="AE107" s="445"/>
      <c r="AF107" s="445"/>
      <c r="AG107" s="445"/>
      <c r="AH107" s="445"/>
      <c r="AI107" s="445"/>
      <c r="AJ107" s="445"/>
      <c r="AK107" s="445"/>
      <c r="AL107" s="445"/>
      <c r="AM107" s="445"/>
      <c r="AN107" s="473" t="s">
        <v>208</v>
      </c>
      <c r="AO107" s="964"/>
      <c r="AP107" s="964"/>
      <c r="AQ107" s="964"/>
      <c r="AR107" s="964"/>
      <c r="AS107" s="964"/>
      <c r="AT107" s="964"/>
      <c r="AU107" s="965"/>
      <c r="AV107" s="965"/>
      <c r="AW107" s="965"/>
      <c r="AX107" s="965"/>
      <c r="AY107" s="965"/>
      <c r="AZ107" s="965"/>
      <c r="BA107" s="965"/>
      <c r="BB107" s="965"/>
      <c r="BC107" s="965"/>
      <c r="BD107" s="965"/>
      <c r="BE107" s="965"/>
      <c r="BF107" s="965"/>
      <c r="BG107" s="965"/>
      <c r="BH107" s="965"/>
      <c r="BR107" s="352" t="s">
        <v>574</v>
      </c>
    </row>
    <row r="108" spans="1:89" s="140" customFormat="1" ht="13.5" customHeight="1">
      <c r="B108" s="126"/>
      <c r="C108" s="126"/>
      <c r="D108" s="126"/>
      <c r="E108" s="126"/>
      <c r="F108" s="126"/>
      <c r="G108" s="126"/>
      <c r="H108" s="126"/>
      <c r="I108" s="126"/>
      <c r="J108" s="126"/>
      <c r="K108" s="79"/>
      <c r="L108" s="79"/>
      <c r="M108" s="154"/>
      <c r="N108" s="154"/>
      <c r="O108" s="154"/>
      <c r="P108" s="154"/>
      <c r="Q108" s="154"/>
      <c r="R108" s="154"/>
      <c r="S108" s="154"/>
      <c r="T108" s="154"/>
      <c r="U108" s="154"/>
      <c r="V108" s="154"/>
      <c r="W108" s="154"/>
      <c r="X108" s="154"/>
      <c r="Y108" s="154"/>
      <c r="Z108" s="154"/>
      <c r="AA108" s="154"/>
      <c r="AB108" s="154"/>
      <c r="AC108" s="154"/>
      <c r="AD108" s="154"/>
      <c r="AE108" s="154"/>
      <c r="AF108" s="126"/>
      <c r="AG108" s="126"/>
      <c r="AH108" s="126"/>
      <c r="AI108" s="126"/>
      <c r="AJ108" s="126"/>
      <c r="AK108" s="126"/>
      <c r="AL108" s="123"/>
      <c r="AM108" s="123"/>
      <c r="AN108" s="123"/>
      <c r="AO108" s="123"/>
      <c r="AP108" s="123"/>
      <c r="AQ108" s="123"/>
      <c r="AR108" s="155"/>
      <c r="AS108" s="155"/>
      <c r="AT108" s="156"/>
      <c r="AU108" s="156"/>
      <c r="AV108" s="156"/>
      <c r="AW108" s="156"/>
      <c r="AX108" s="156"/>
      <c r="AY108" s="156"/>
      <c r="AZ108" s="156"/>
      <c r="BA108" s="156"/>
      <c r="BB108" s="156"/>
      <c r="BC108" s="156"/>
      <c r="BD108" s="156"/>
      <c r="BE108" s="156"/>
      <c r="BF108" s="156"/>
      <c r="BG108" s="156"/>
      <c r="BH108" s="156"/>
    </row>
    <row r="109" spans="1:89" s="157" customFormat="1" ht="46.5" customHeight="1">
      <c r="A109" s="202" t="s">
        <v>218</v>
      </c>
      <c r="B109" s="767" t="s">
        <v>607</v>
      </c>
      <c r="C109" s="768"/>
      <c r="D109" s="768"/>
      <c r="E109" s="768"/>
      <c r="F109" s="768"/>
      <c r="G109" s="768"/>
      <c r="H109" s="768"/>
      <c r="I109" s="768"/>
      <c r="J109" s="768"/>
      <c r="K109" s="158"/>
      <c r="L109" s="158"/>
      <c r="M109" s="769"/>
      <c r="N109" s="770"/>
      <c r="O109" s="770"/>
      <c r="P109" s="770"/>
      <c r="Q109" s="770"/>
      <c r="R109" s="770"/>
      <c r="S109" s="770"/>
      <c r="T109" s="770"/>
      <c r="U109" s="770"/>
      <c r="V109" s="770"/>
      <c r="W109" s="770"/>
      <c r="X109" s="770"/>
      <c r="Y109" s="770"/>
      <c r="Z109" s="770"/>
      <c r="AA109" s="770"/>
      <c r="AB109" s="770"/>
      <c r="AC109" s="770"/>
      <c r="AD109" s="770"/>
      <c r="AE109" s="770"/>
      <c r="AF109" s="770"/>
      <c r="AG109" s="770"/>
      <c r="AH109" s="770"/>
      <c r="AI109" s="770"/>
      <c r="AJ109" s="770"/>
      <c r="AK109" s="770"/>
      <c r="AL109" s="770"/>
      <c r="AM109" s="770"/>
      <c r="AN109" s="770"/>
      <c r="AO109" s="770"/>
      <c r="AP109" s="770"/>
      <c r="AQ109" s="770"/>
      <c r="AR109" s="770"/>
      <c r="AS109" s="770"/>
      <c r="AT109" s="770"/>
      <c r="AU109" s="770"/>
      <c r="AV109" s="770"/>
      <c r="AW109" s="770"/>
      <c r="AX109" s="770"/>
      <c r="AY109" s="770"/>
      <c r="AZ109" s="770"/>
      <c r="BA109" s="770"/>
      <c r="BB109" s="770"/>
      <c r="BC109" s="770"/>
      <c r="BD109" s="770"/>
      <c r="BE109" s="770"/>
      <c r="BF109" s="770"/>
      <c r="BG109" s="770"/>
      <c r="BH109" s="770"/>
    </row>
    <row r="110" spans="1:89" s="157" customFormat="1" ht="32.25" customHeight="1">
      <c r="C110" s="147"/>
      <c r="D110" s="140"/>
      <c r="E110" s="140"/>
      <c r="F110" s="140"/>
      <c r="G110" s="140"/>
      <c r="H110" s="140"/>
      <c r="I110" s="771"/>
      <c r="J110" s="771"/>
      <c r="K110" s="771"/>
      <c r="L110" s="771"/>
      <c r="M110" s="771"/>
      <c r="N110" s="771"/>
      <c r="O110" s="771"/>
      <c r="P110" s="771"/>
      <c r="Q110" s="771"/>
      <c r="R110" s="771"/>
      <c r="S110" s="771"/>
      <c r="T110" s="771"/>
      <c r="U110" s="771"/>
      <c r="V110" s="771"/>
      <c r="W110" s="771"/>
      <c r="X110" s="771"/>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1"/>
      <c r="AY110" s="771"/>
      <c r="AZ110" s="771"/>
      <c r="BA110" s="771"/>
      <c r="BB110" s="771"/>
      <c r="BC110" s="771"/>
      <c r="BD110" s="771"/>
      <c r="BE110" s="771"/>
      <c r="BF110" s="771"/>
      <c r="BG110" s="771"/>
      <c r="BH110" s="771"/>
      <c r="BI110" s="771"/>
      <c r="BJ110" s="771"/>
    </row>
    <row r="111" spans="1:89" s="160" customFormat="1" ht="69.75" customHeight="1">
      <c r="A111" s="159"/>
      <c r="B111" s="772" t="s">
        <v>780</v>
      </c>
      <c r="C111" s="773"/>
      <c r="D111" s="773"/>
      <c r="E111" s="773"/>
      <c r="F111" s="773"/>
      <c r="G111" s="773"/>
      <c r="H111" s="773"/>
      <c r="I111" s="773"/>
      <c r="J111" s="773"/>
      <c r="K111" s="773"/>
      <c r="L111" s="773"/>
      <c r="M111" s="773"/>
      <c r="N111" s="773"/>
      <c r="O111" s="773"/>
      <c r="P111" s="773"/>
      <c r="Q111" s="773"/>
      <c r="R111" s="773"/>
      <c r="S111" s="773"/>
      <c r="T111" s="773"/>
      <c r="U111" s="773"/>
      <c r="V111" s="773"/>
      <c r="W111" s="773"/>
      <c r="X111" s="773"/>
      <c r="Y111" s="773"/>
      <c r="Z111" s="773"/>
      <c r="AA111" s="773"/>
      <c r="AB111" s="773"/>
      <c r="AC111" s="773"/>
      <c r="AD111" s="773"/>
      <c r="AE111" s="773"/>
      <c r="AF111" s="773"/>
      <c r="AG111" s="773"/>
      <c r="AH111" s="773"/>
      <c r="AI111" s="773"/>
      <c r="AJ111" s="773"/>
      <c r="AK111" s="773"/>
      <c r="AL111" s="773"/>
      <c r="AM111" s="773"/>
      <c r="AN111" s="773"/>
      <c r="AO111" s="773"/>
      <c r="AP111" s="773"/>
      <c r="AQ111" s="773"/>
      <c r="AR111" s="773"/>
      <c r="AS111" s="773"/>
      <c r="AT111" s="773"/>
      <c r="AU111" s="773"/>
      <c r="AV111" s="773"/>
      <c r="AW111" s="773"/>
      <c r="AX111" s="773"/>
      <c r="AY111" s="773"/>
      <c r="AZ111" s="773"/>
      <c r="BA111" s="773"/>
      <c r="BB111" s="773"/>
      <c r="BC111" s="773"/>
      <c r="BD111" s="773"/>
      <c r="BE111" s="773"/>
      <c r="BF111" s="773"/>
      <c r="BG111" s="773"/>
      <c r="BH111" s="773"/>
    </row>
    <row r="112" spans="1:89" s="160" customFormat="1" ht="13.5" customHeight="1">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2"/>
      <c r="Y112" s="162"/>
    </row>
    <row r="113" spans="1:139" s="39" customFormat="1" ht="20.25" customHeight="1">
      <c r="A113" s="199" t="s">
        <v>213</v>
      </c>
      <c r="B113" s="774" t="s">
        <v>767</v>
      </c>
      <c r="C113" s="775"/>
      <c r="D113" s="775"/>
      <c r="E113" s="775"/>
      <c r="F113" s="775"/>
      <c r="G113" s="775"/>
      <c r="H113" s="775"/>
      <c r="I113" s="775"/>
      <c r="J113" s="775"/>
      <c r="K113" s="435"/>
      <c r="L113" s="436"/>
      <c r="M113" s="436"/>
      <c r="N113" s="436"/>
      <c r="O113" s="436"/>
      <c r="P113" s="436"/>
      <c r="Q113" s="436"/>
      <c r="R113" s="436"/>
      <c r="S113" s="436"/>
      <c r="T113" s="436"/>
      <c r="U113" s="436"/>
      <c r="V113" s="436"/>
      <c r="W113" s="436"/>
      <c r="X113" s="436"/>
      <c r="Y113" s="436"/>
      <c r="Z113" s="436"/>
      <c r="AA113" s="436"/>
      <c r="AB113" s="436"/>
      <c r="AC113" s="436"/>
      <c r="AD113" s="436"/>
      <c r="AE113" s="436"/>
      <c r="AF113" s="436"/>
      <c r="AG113" s="436"/>
      <c r="AH113" s="436"/>
      <c r="AI113" s="436"/>
      <c r="AJ113" s="436"/>
      <c r="AK113" s="436"/>
      <c r="AL113" s="437"/>
      <c r="AM113" s="664" t="s">
        <v>587</v>
      </c>
      <c r="AN113" s="665"/>
      <c r="AO113" s="665"/>
      <c r="AP113" s="665"/>
      <c r="AQ113" s="665"/>
      <c r="AR113" s="665"/>
      <c r="AS113" s="665"/>
      <c r="AT113" s="665"/>
      <c r="AU113" s="665"/>
      <c r="AV113" s="804" t="str">
        <f>AE5&amp;" "&amp;AW5</f>
        <v xml:space="preserve"> </v>
      </c>
      <c r="AW113" s="805"/>
      <c r="AX113" s="805"/>
      <c r="AY113" s="805"/>
      <c r="AZ113" s="805"/>
      <c r="BA113" s="805"/>
      <c r="BB113" s="805"/>
      <c r="BC113" s="805"/>
      <c r="BD113" s="805"/>
      <c r="BE113" s="805"/>
      <c r="BF113" s="805"/>
      <c r="BG113" s="805"/>
      <c r="BH113" s="806"/>
      <c r="BI113" s="51"/>
      <c r="BJ113" s="51"/>
      <c r="BK113" s="50"/>
      <c r="BL113" s="163"/>
      <c r="BM113" s="163"/>
      <c r="BN113" s="163"/>
    </row>
    <row r="114" spans="1:139" s="111" customFormat="1" ht="15" customHeight="1">
      <c r="B114" s="776" t="s">
        <v>595</v>
      </c>
      <c r="C114" s="777"/>
      <c r="D114" s="777"/>
      <c r="E114" s="777"/>
      <c r="F114" s="777"/>
      <c r="G114" s="777"/>
      <c r="H114" s="777"/>
      <c r="I114" s="777"/>
      <c r="J114" s="777"/>
      <c r="K114" s="438"/>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c r="AG114" s="439"/>
      <c r="AH114" s="439"/>
      <c r="AI114" s="439"/>
      <c r="AJ114" s="439"/>
      <c r="AK114" s="439"/>
      <c r="AL114" s="440"/>
      <c r="AM114" s="381"/>
      <c r="AN114" s="777" t="s">
        <v>86</v>
      </c>
      <c r="AO114" s="777"/>
      <c r="AP114" s="777"/>
      <c r="AQ114" s="777"/>
      <c r="AR114" s="777"/>
      <c r="AS114" s="777"/>
      <c r="AT114" s="777"/>
      <c r="AU114" s="382"/>
      <c r="AV114" s="807"/>
      <c r="AW114" s="808"/>
      <c r="AX114" s="808"/>
      <c r="AY114" s="808"/>
      <c r="AZ114" s="808"/>
      <c r="BA114" s="808"/>
      <c r="BB114" s="808"/>
      <c r="BC114" s="808"/>
      <c r="BD114" s="808"/>
      <c r="BE114" s="808"/>
      <c r="BF114" s="808"/>
      <c r="BG114" s="808"/>
      <c r="BH114" s="809"/>
      <c r="BI114" s="164"/>
      <c r="BJ114" s="164"/>
      <c r="BK114" s="164"/>
      <c r="BL114" s="26"/>
      <c r="BM114" s="26"/>
      <c r="BN114" s="26"/>
    </row>
    <row r="115" spans="1:139" s="359" customFormat="1" ht="22.5" hidden="1" customHeight="1">
      <c r="B115" s="383"/>
      <c r="C115" s="778"/>
      <c r="D115" s="778"/>
      <c r="E115" s="778"/>
      <c r="F115" s="778"/>
      <c r="G115" s="778"/>
      <c r="H115" s="778"/>
      <c r="I115" s="778"/>
      <c r="J115" s="778"/>
      <c r="K115" s="778"/>
      <c r="L115" s="778"/>
      <c r="M115" s="778"/>
      <c r="N115" s="778"/>
      <c r="O115" s="778"/>
      <c r="P115" s="778"/>
      <c r="Q115" s="778"/>
      <c r="R115" s="778"/>
      <c r="S115" s="778"/>
      <c r="T115" s="780"/>
      <c r="U115" s="781"/>
      <c r="V115" s="781"/>
      <c r="W115" s="781"/>
      <c r="X115" s="781"/>
      <c r="Y115" s="781"/>
      <c r="Z115" s="781"/>
      <c r="AA115" s="781"/>
      <c r="AB115" s="782"/>
      <c r="AC115" s="792"/>
      <c r="AD115" s="793"/>
      <c r="AE115" s="793"/>
      <c r="AF115" s="793"/>
      <c r="AG115" s="786"/>
      <c r="AH115" s="766"/>
      <c r="AI115" s="766"/>
      <c r="AJ115" s="789"/>
      <c r="AK115" s="790"/>
      <c r="AL115" s="792"/>
      <c r="AM115" s="793"/>
      <c r="AN115" s="793"/>
      <c r="AO115" s="793"/>
      <c r="AP115" s="793"/>
      <c r="AQ115" s="793"/>
      <c r="AR115" s="793"/>
      <c r="AS115" s="793"/>
      <c r="AT115" s="793"/>
      <c r="AU115" s="793"/>
      <c r="AV115" s="793"/>
      <c r="AW115" s="793"/>
      <c r="AX115" s="793"/>
      <c r="AY115" s="793"/>
      <c r="AZ115" s="793"/>
      <c r="BA115" s="793"/>
      <c r="BB115" s="793"/>
      <c r="BC115" s="793"/>
      <c r="BD115" s="796"/>
      <c r="BE115" s="797"/>
      <c r="BF115" s="802"/>
      <c r="BG115" s="766"/>
      <c r="BH115" s="803"/>
      <c r="BN115" s="361"/>
      <c r="BO115" s="361"/>
      <c r="BP115" s="361"/>
      <c r="BQ115" s="361"/>
      <c r="BR115" s="361"/>
      <c r="BS115" s="361"/>
      <c r="BT115" s="361"/>
      <c r="BU115" s="361"/>
      <c r="BV115" s="361"/>
      <c r="BW115" s="361"/>
      <c r="BX115" s="361"/>
      <c r="BY115" s="361"/>
      <c r="BZ115" s="361"/>
      <c r="CA115" s="361"/>
      <c r="CB115" s="361"/>
      <c r="CC115" s="361"/>
      <c r="CD115" s="361"/>
      <c r="CE115" s="361"/>
      <c r="CF115" s="361"/>
      <c r="CG115" s="361"/>
      <c r="CH115" s="361"/>
      <c r="CI115" s="360"/>
      <c r="CJ115" s="360"/>
      <c r="CK115" s="360"/>
    </row>
    <row r="116" spans="1:139" s="39" customFormat="1" ht="24" hidden="1" customHeight="1">
      <c r="B116" s="384"/>
      <c r="C116" s="779"/>
      <c r="D116" s="779"/>
      <c r="E116" s="779"/>
      <c r="F116" s="779"/>
      <c r="G116" s="779"/>
      <c r="H116" s="779"/>
      <c r="I116" s="779"/>
      <c r="J116" s="779"/>
      <c r="K116" s="779"/>
      <c r="L116" s="779"/>
      <c r="M116" s="779"/>
      <c r="N116" s="779"/>
      <c r="O116" s="779"/>
      <c r="P116" s="779"/>
      <c r="Q116" s="779"/>
      <c r="R116" s="779"/>
      <c r="S116" s="779"/>
      <c r="T116" s="783"/>
      <c r="U116" s="784"/>
      <c r="V116" s="784"/>
      <c r="W116" s="784"/>
      <c r="X116" s="784"/>
      <c r="Y116" s="784"/>
      <c r="Z116" s="784"/>
      <c r="AA116" s="784"/>
      <c r="AB116" s="785"/>
      <c r="AC116" s="800"/>
      <c r="AD116" s="801"/>
      <c r="AE116" s="801"/>
      <c r="AF116" s="801"/>
      <c r="AG116" s="787"/>
      <c r="AH116" s="788"/>
      <c r="AI116" s="788"/>
      <c r="AJ116" s="788"/>
      <c r="AK116" s="791"/>
      <c r="AL116" s="794"/>
      <c r="AM116" s="795"/>
      <c r="AN116" s="795"/>
      <c r="AO116" s="795"/>
      <c r="AP116" s="795"/>
      <c r="AQ116" s="795"/>
      <c r="AR116" s="795"/>
      <c r="AS116" s="795"/>
      <c r="AT116" s="795"/>
      <c r="AU116" s="795"/>
      <c r="AV116" s="795"/>
      <c r="AW116" s="795"/>
      <c r="AX116" s="795"/>
      <c r="AY116" s="795"/>
      <c r="AZ116" s="795"/>
      <c r="BA116" s="795"/>
      <c r="BB116" s="795"/>
      <c r="BC116" s="795"/>
      <c r="BD116" s="798"/>
      <c r="BE116" s="799"/>
      <c r="BF116" s="788"/>
      <c r="BG116" s="788"/>
      <c r="BH116" s="791"/>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38"/>
      <c r="CJ116" s="38"/>
      <c r="CK116" s="38"/>
    </row>
    <row r="117" spans="1:139" s="362" customFormat="1" ht="17.25" customHeight="1">
      <c r="B117" s="764" t="s">
        <v>761</v>
      </c>
      <c r="C117" s="765"/>
      <c r="D117" s="765"/>
      <c r="E117" s="765"/>
      <c r="F117" s="765"/>
      <c r="G117" s="765"/>
      <c r="H117" s="765"/>
      <c r="I117" s="765"/>
      <c r="J117" s="765"/>
      <c r="K117" s="780"/>
      <c r="L117" s="781"/>
      <c r="M117" s="781"/>
      <c r="N117" s="781"/>
      <c r="O117" s="781"/>
      <c r="P117" s="781"/>
      <c r="Q117" s="781"/>
      <c r="R117" s="781"/>
      <c r="S117" s="782"/>
      <c r="T117" s="400"/>
      <c r="U117" s="766"/>
      <c r="V117" s="766"/>
      <c r="W117" s="766"/>
      <c r="X117" s="766"/>
      <c r="Y117" s="766"/>
      <c r="Z117" s="766"/>
      <c r="AA117" s="766"/>
      <c r="AB117" s="766"/>
      <c r="AC117" s="781"/>
      <c r="AD117" s="781"/>
      <c r="AE117" s="781"/>
      <c r="AF117" s="781"/>
      <c r="AG117" s="781"/>
      <c r="AH117" s="781"/>
      <c r="AI117" s="781"/>
      <c r="AJ117" s="781"/>
      <c r="AK117" s="781"/>
      <c r="AL117" s="781"/>
      <c r="AM117" s="781"/>
      <c r="AN117" s="781"/>
      <c r="AO117" s="781"/>
      <c r="AP117" s="400"/>
      <c r="AQ117" s="766"/>
      <c r="AR117" s="766"/>
      <c r="AS117" s="766"/>
      <c r="AT117" s="766"/>
      <c r="AU117" s="766"/>
      <c r="AV117" s="766"/>
      <c r="AW117" s="766"/>
      <c r="AX117" s="766"/>
      <c r="AY117" s="813"/>
      <c r="AZ117" s="813"/>
      <c r="BA117" s="813"/>
      <c r="BB117" s="813"/>
      <c r="BC117" s="813"/>
      <c r="BD117" s="813"/>
      <c r="BE117" s="813"/>
      <c r="BF117" s="813"/>
      <c r="BG117" s="813"/>
      <c r="BH117" s="813"/>
      <c r="BN117" s="363"/>
      <c r="BO117" s="363"/>
      <c r="BP117" s="363"/>
      <c r="BQ117" s="363"/>
      <c r="BR117" s="363"/>
      <c r="BS117" s="363"/>
      <c r="BT117" s="363"/>
      <c r="BU117" s="363"/>
      <c r="BV117" s="363"/>
      <c r="BW117" s="363"/>
      <c r="BX117" s="363"/>
      <c r="BY117" s="363"/>
      <c r="BZ117" s="363"/>
      <c r="CA117" s="363"/>
      <c r="CB117" s="363"/>
      <c r="CC117" s="363"/>
      <c r="CD117" s="363"/>
      <c r="CE117" s="363"/>
      <c r="CF117" s="363"/>
      <c r="CG117" s="363"/>
      <c r="CH117" s="363"/>
      <c r="CI117" s="364"/>
      <c r="CJ117" s="364"/>
      <c r="CK117" s="364"/>
    </row>
    <row r="118" spans="1:139" s="365" customFormat="1" ht="20.25" customHeight="1">
      <c r="A118" s="373"/>
      <c r="B118" s="912" t="s">
        <v>588</v>
      </c>
      <c r="C118" s="913"/>
      <c r="D118" s="913"/>
      <c r="E118" s="913"/>
      <c r="F118" s="913"/>
      <c r="G118" s="913"/>
      <c r="H118" s="913"/>
      <c r="I118" s="913"/>
      <c r="J118" s="914"/>
      <c r="K118" s="915"/>
      <c r="L118" s="784"/>
      <c r="M118" s="784"/>
      <c r="N118" s="784"/>
      <c r="O118" s="784"/>
      <c r="P118" s="784"/>
      <c r="Q118" s="784"/>
      <c r="R118" s="784"/>
      <c r="S118" s="785"/>
      <c r="T118" s="385"/>
      <c r="U118" s="914"/>
      <c r="V118" s="914"/>
      <c r="W118" s="914"/>
      <c r="X118" s="914"/>
      <c r="Y118" s="914"/>
      <c r="Z118" s="914"/>
      <c r="AA118" s="914"/>
      <c r="AB118" s="914"/>
      <c r="AC118" s="784"/>
      <c r="AD118" s="784"/>
      <c r="AE118" s="784"/>
      <c r="AF118" s="784"/>
      <c r="AG118" s="784"/>
      <c r="AH118" s="784"/>
      <c r="AI118" s="784"/>
      <c r="AJ118" s="784"/>
      <c r="AK118" s="784"/>
      <c r="AL118" s="784"/>
      <c r="AM118" s="784"/>
      <c r="AN118" s="784"/>
      <c r="AO118" s="784"/>
      <c r="AP118" s="62"/>
      <c r="AQ118" s="914"/>
      <c r="AR118" s="914"/>
      <c r="AS118" s="914"/>
      <c r="AT118" s="914"/>
      <c r="AU118" s="914"/>
      <c r="AV118" s="914"/>
      <c r="AW118" s="914"/>
      <c r="AX118" s="914"/>
      <c r="AY118" s="740"/>
      <c r="AZ118" s="740"/>
      <c r="BA118" s="740"/>
      <c r="BB118" s="740"/>
      <c r="BC118" s="740"/>
      <c r="BD118" s="740"/>
      <c r="BE118" s="740"/>
      <c r="BF118" s="740"/>
      <c r="BG118" s="740"/>
      <c r="BH118" s="740"/>
      <c r="BN118" s="366"/>
      <c r="BO118" s="366"/>
      <c r="BP118" s="366"/>
      <c r="BQ118" s="366"/>
      <c r="BR118" s="366"/>
      <c r="BS118" s="366"/>
      <c r="BT118" s="366"/>
      <c r="BU118" s="366"/>
      <c r="BV118" s="366"/>
      <c r="BW118" s="366"/>
      <c r="BX118" s="366"/>
      <c r="BY118" s="366"/>
      <c r="BZ118" s="366"/>
      <c r="CA118" s="366"/>
      <c r="CB118" s="366"/>
      <c r="CC118" s="366"/>
      <c r="CD118" s="366"/>
      <c r="CE118" s="366"/>
      <c r="CF118" s="366"/>
      <c r="CG118" s="366"/>
      <c r="CH118" s="366"/>
      <c r="CI118" s="372"/>
      <c r="CJ118" s="372"/>
      <c r="CK118" s="372"/>
    </row>
    <row r="119" spans="1:139" s="362" customFormat="1" ht="24.75" customHeight="1">
      <c r="B119" s="916" t="s">
        <v>768</v>
      </c>
      <c r="C119" s="917"/>
      <c r="D119" s="917"/>
      <c r="E119" s="917"/>
      <c r="F119" s="917"/>
      <c r="G119" s="917"/>
      <c r="H119" s="917"/>
      <c r="I119" s="917"/>
      <c r="J119" s="918"/>
      <c r="K119" s="812"/>
      <c r="L119" s="813"/>
      <c r="M119" s="813"/>
      <c r="N119" s="813"/>
      <c r="O119" s="813"/>
      <c r="P119" s="813"/>
      <c r="Q119" s="813"/>
      <c r="R119" s="813"/>
      <c r="S119" s="813"/>
      <c r="T119" s="386"/>
      <c r="U119" s="919" t="s">
        <v>597</v>
      </c>
      <c r="V119" s="920"/>
      <c r="W119" s="920"/>
      <c r="X119" s="920"/>
      <c r="Y119" s="920"/>
      <c r="Z119" s="920"/>
      <c r="AA119" s="920"/>
      <c r="AB119" s="920"/>
      <c r="AC119" s="903"/>
      <c r="AD119" s="904"/>
      <c r="AE119" s="904"/>
      <c r="AF119" s="904"/>
      <c r="AG119" s="904"/>
      <c r="AH119" s="904"/>
      <c r="AI119" s="904"/>
      <c r="AJ119" s="904"/>
      <c r="AK119" s="904"/>
      <c r="AL119" s="904"/>
      <c r="AM119" s="904"/>
      <c r="AN119" s="904"/>
      <c r="AO119" s="905"/>
      <c r="AP119" s="378"/>
      <c r="AQ119" s="921" t="s">
        <v>781</v>
      </c>
      <c r="AR119" s="922"/>
      <c r="AS119" s="922"/>
      <c r="AT119" s="922"/>
      <c r="AU119" s="922"/>
      <c r="AV119" s="922"/>
      <c r="AW119" s="922"/>
      <c r="AX119" s="922"/>
      <c r="AY119" s="812"/>
      <c r="AZ119" s="813"/>
      <c r="BA119" s="813"/>
      <c r="BB119" s="813"/>
      <c r="BC119" s="813"/>
      <c r="BD119" s="813"/>
      <c r="BE119" s="813"/>
      <c r="BF119" s="813"/>
      <c r="BG119" s="813"/>
      <c r="BH119" s="909"/>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8"/>
      <c r="CJ119" s="368"/>
      <c r="CK119" s="368"/>
    </row>
    <row r="120" spans="1:139" s="369" customFormat="1" ht="32.25" customHeight="1">
      <c r="A120" s="374"/>
      <c r="B120" s="889" t="s">
        <v>596</v>
      </c>
      <c r="C120" s="890"/>
      <c r="D120" s="890"/>
      <c r="E120" s="890"/>
      <c r="F120" s="890"/>
      <c r="G120" s="890"/>
      <c r="H120" s="890"/>
      <c r="I120" s="890"/>
      <c r="J120" s="890"/>
      <c r="K120" s="739"/>
      <c r="L120" s="740"/>
      <c r="M120" s="740"/>
      <c r="N120" s="740"/>
      <c r="O120" s="740"/>
      <c r="P120" s="740"/>
      <c r="Q120" s="740"/>
      <c r="R120" s="740"/>
      <c r="S120" s="740"/>
      <c r="T120" s="387"/>
      <c r="U120" s="616" t="s">
        <v>762</v>
      </c>
      <c r="V120" s="617"/>
      <c r="W120" s="617"/>
      <c r="X120" s="617"/>
      <c r="Y120" s="617"/>
      <c r="Z120" s="617"/>
      <c r="AA120" s="617"/>
      <c r="AB120" s="617"/>
      <c r="AC120" s="906"/>
      <c r="AD120" s="907"/>
      <c r="AE120" s="907"/>
      <c r="AF120" s="907"/>
      <c r="AG120" s="907"/>
      <c r="AH120" s="907"/>
      <c r="AI120" s="907"/>
      <c r="AJ120" s="907"/>
      <c r="AK120" s="907"/>
      <c r="AL120" s="907"/>
      <c r="AM120" s="907"/>
      <c r="AN120" s="907"/>
      <c r="AO120" s="908"/>
      <c r="AP120" s="32"/>
      <c r="AQ120" s="810" t="s">
        <v>763</v>
      </c>
      <c r="AR120" s="811"/>
      <c r="AS120" s="811"/>
      <c r="AT120" s="811"/>
      <c r="AU120" s="811"/>
      <c r="AV120" s="811"/>
      <c r="AW120" s="811"/>
      <c r="AX120" s="811"/>
      <c r="AY120" s="739"/>
      <c r="AZ120" s="740"/>
      <c r="BA120" s="740"/>
      <c r="BB120" s="740"/>
      <c r="BC120" s="740"/>
      <c r="BD120" s="740"/>
      <c r="BE120" s="740"/>
      <c r="BF120" s="740"/>
      <c r="BG120" s="740"/>
      <c r="BH120" s="741"/>
      <c r="BN120" s="370"/>
      <c r="BO120" s="370"/>
      <c r="BP120" s="370"/>
      <c r="BQ120" s="370"/>
      <c r="BR120" s="370"/>
      <c r="BS120" s="370"/>
      <c r="BT120" s="370"/>
      <c r="BU120" s="370"/>
      <c r="BV120" s="370"/>
      <c r="BW120" s="370"/>
      <c r="BX120" s="370"/>
      <c r="BY120" s="370"/>
      <c r="BZ120" s="370"/>
      <c r="CA120" s="370"/>
      <c r="CB120" s="370"/>
      <c r="CC120" s="370"/>
      <c r="CD120" s="370"/>
      <c r="CE120" s="370"/>
      <c r="CF120" s="370"/>
      <c r="CG120" s="370"/>
      <c r="CH120" s="370"/>
      <c r="CI120" s="371"/>
      <c r="CJ120" s="371"/>
      <c r="CK120" s="371"/>
    </row>
    <row r="121" spans="1:139" s="168" customFormat="1" ht="13.5" customHeight="1">
      <c r="B121" s="388"/>
      <c r="C121" s="388"/>
      <c r="D121" s="388"/>
      <c r="E121" s="388"/>
      <c r="F121" s="388"/>
      <c r="G121" s="388"/>
      <c r="H121" s="388"/>
      <c r="I121" s="388"/>
      <c r="J121" s="388"/>
      <c r="K121" s="167"/>
      <c r="L121" s="167"/>
      <c r="M121" s="167"/>
      <c r="N121" s="167"/>
      <c r="O121" s="167"/>
      <c r="P121" s="167"/>
      <c r="Q121" s="167"/>
      <c r="R121" s="167"/>
      <c r="S121" s="167"/>
      <c r="T121" s="169"/>
      <c r="U121" s="170"/>
      <c r="V121" s="170"/>
      <c r="W121" s="170"/>
      <c r="X121" s="170"/>
      <c r="Y121" s="170"/>
      <c r="Z121" s="170"/>
      <c r="AA121" s="170"/>
      <c r="AB121" s="170"/>
      <c r="AC121" s="173"/>
      <c r="AD121" s="173"/>
      <c r="AE121" s="173"/>
      <c r="AF121" s="173"/>
      <c r="AG121" s="173"/>
      <c r="AH121" s="173"/>
      <c r="AI121" s="173"/>
      <c r="AJ121" s="173"/>
      <c r="AK121" s="173"/>
      <c r="AL121" s="173"/>
      <c r="AM121" s="173"/>
      <c r="AN121" s="173"/>
      <c r="AO121" s="173"/>
      <c r="AP121" s="169"/>
      <c r="AQ121" s="170"/>
      <c r="AR121" s="170"/>
      <c r="AS121" s="170"/>
      <c r="AT121" s="170"/>
      <c r="AU121" s="170"/>
      <c r="AV121" s="170"/>
      <c r="AW121" s="170"/>
      <c r="AX121" s="170"/>
      <c r="AY121" s="174"/>
      <c r="AZ121" s="174"/>
      <c r="BA121" s="174"/>
      <c r="BB121" s="174"/>
      <c r="BC121" s="174"/>
      <c r="BD121" s="174"/>
      <c r="BE121" s="174"/>
      <c r="BF121" s="174"/>
      <c r="BG121" s="174"/>
      <c r="BH121" s="174"/>
      <c r="BN121" s="171"/>
      <c r="BO121" s="171"/>
      <c r="BP121" s="171"/>
      <c r="BQ121" s="171"/>
      <c r="BR121" s="171"/>
      <c r="BS121" s="171"/>
      <c r="BT121" s="171"/>
      <c r="BU121" s="171"/>
      <c r="BV121" s="171"/>
      <c r="BW121" s="171"/>
      <c r="BX121" s="171"/>
      <c r="BY121" s="171"/>
      <c r="BZ121" s="171"/>
      <c r="CA121" s="171"/>
      <c r="CB121" s="171"/>
      <c r="CC121" s="171"/>
      <c r="CD121" s="171"/>
      <c r="CE121" s="171"/>
      <c r="CF121" s="171"/>
      <c r="CG121" s="171"/>
      <c r="CH121" s="171"/>
      <c r="CI121" s="172"/>
      <c r="CJ121" s="172"/>
      <c r="CK121" s="172"/>
    </row>
    <row r="122" spans="1:139" s="62" customFormat="1" ht="50.25" customHeight="1">
      <c r="A122" s="175"/>
      <c r="B122" s="519" t="s">
        <v>782</v>
      </c>
      <c r="C122" s="520"/>
      <c r="D122" s="520"/>
      <c r="E122" s="520"/>
      <c r="F122" s="520"/>
      <c r="G122" s="520"/>
      <c r="H122" s="520"/>
      <c r="I122" s="520"/>
      <c r="J122" s="521"/>
      <c r="K122" s="522"/>
      <c r="L122" s="523"/>
      <c r="M122" s="523"/>
      <c r="N122" s="523"/>
      <c r="O122" s="523"/>
      <c r="P122" s="523"/>
      <c r="Q122" s="523"/>
      <c r="R122" s="523"/>
      <c r="S122" s="524"/>
      <c r="T122" s="425"/>
      <c r="U122" s="426"/>
      <c r="V122" s="426"/>
      <c r="W122" s="426"/>
      <c r="X122" s="426"/>
      <c r="Y122" s="426"/>
      <c r="Z122" s="525" t="s">
        <v>769</v>
      </c>
      <c r="AA122" s="526"/>
      <c r="AB122" s="527"/>
      <c r="AC122" s="528" t="s">
        <v>760</v>
      </c>
      <c r="AD122" s="529"/>
      <c r="AE122" s="529"/>
      <c r="AF122" s="529"/>
      <c r="AG122" s="529"/>
      <c r="AH122" s="529"/>
      <c r="AI122" s="530"/>
      <c r="AJ122" s="531"/>
      <c r="AK122" s="532"/>
      <c r="AL122" s="532"/>
      <c r="AM122" s="532"/>
      <c r="AN122" s="532"/>
      <c r="AO122" s="532"/>
      <c r="AP122" s="532"/>
      <c r="AQ122" s="532"/>
      <c r="AR122" s="532"/>
      <c r="AS122" s="532"/>
      <c r="AT122" s="591" t="s">
        <v>770</v>
      </c>
      <c r="AU122" s="592"/>
      <c r="AV122" s="592"/>
      <c r="AW122" s="592"/>
      <c r="AX122" s="592"/>
      <c r="AY122" s="592"/>
      <c r="AZ122" s="592"/>
      <c r="BA122" s="592"/>
      <c r="BB122" s="593"/>
      <c r="BC122" s="594"/>
      <c r="BD122" s="532"/>
      <c r="BE122" s="532"/>
      <c r="BF122" s="532"/>
      <c r="BG122" s="532"/>
      <c r="BH122" s="595"/>
      <c r="BI122" s="53"/>
      <c r="BJ122" s="53"/>
      <c r="BK122" s="53"/>
      <c r="BL122" s="53"/>
      <c r="BM122" s="53"/>
      <c r="BN122" s="53"/>
      <c r="BO122" s="53"/>
      <c r="BP122" s="53"/>
      <c r="BQ122" s="53"/>
      <c r="BR122" s="352" t="s">
        <v>574</v>
      </c>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row>
    <row r="123" spans="1:139" s="62" customFormat="1" ht="45.75" hidden="1" customHeight="1">
      <c r="A123" s="175"/>
      <c r="B123" s="389">
        <v>11</v>
      </c>
      <c r="C123" s="815" t="s">
        <v>771</v>
      </c>
      <c r="D123" s="815"/>
      <c r="E123" s="815"/>
      <c r="F123" s="815"/>
      <c r="G123" s="815"/>
      <c r="H123" s="815"/>
      <c r="I123" s="815"/>
      <c r="J123" s="815"/>
      <c r="K123" s="815"/>
      <c r="L123" s="815"/>
      <c r="M123" s="815"/>
      <c r="N123" s="815"/>
      <c r="O123" s="815"/>
      <c r="P123" s="815"/>
      <c r="Q123" s="815"/>
      <c r="R123" s="815"/>
      <c r="S123" s="815"/>
      <c r="T123" s="423"/>
      <c r="U123" s="423"/>
      <c r="V123" s="423"/>
      <c r="W123" s="423"/>
      <c r="X123" s="423"/>
      <c r="Y123" s="424"/>
      <c r="Z123" s="402" t="s">
        <v>259</v>
      </c>
      <c r="AA123" s="403"/>
      <c r="AB123" s="403"/>
      <c r="AC123" s="403"/>
      <c r="AD123" s="403"/>
      <c r="AE123" s="403"/>
      <c r="AF123" s="403"/>
      <c r="AG123" s="403"/>
      <c r="AH123" s="403"/>
      <c r="AI123" s="403"/>
      <c r="AJ123" s="403"/>
      <c r="AK123" s="403"/>
      <c r="AL123" s="403"/>
      <c r="AM123" s="404"/>
      <c r="AN123" s="404"/>
      <c r="AO123" s="404"/>
      <c r="AP123" s="405"/>
      <c r="AQ123" s="402" t="s">
        <v>260</v>
      </c>
      <c r="AR123" s="403"/>
      <c r="AS123" s="403"/>
      <c r="AT123" s="403"/>
      <c r="AU123" s="403"/>
      <c r="AV123" s="403"/>
      <c r="AW123" s="403"/>
      <c r="AX123" s="403"/>
      <c r="AY123" s="403"/>
      <c r="AZ123" s="403"/>
      <c r="BA123" s="403"/>
      <c r="BB123" s="403"/>
      <c r="BC123" s="403"/>
      <c r="BD123" s="605"/>
      <c r="BE123" s="605"/>
      <c r="BF123" s="605"/>
      <c r="BG123" s="605"/>
      <c r="BH123" s="606"/>
      <c r="BI123" s="53"/>
      <c r="BJ123" s="53"/>
      <c r="BK123" s="53"/>
      <c r="BL123" s="53"/>
      <c r="BM123" s="53"/>
      <c r="BN123" s="53"/>
      <c r="BO123" s="53"/>
      <c r="BP123" s="53"/>
      <c r="BQ123" s="53"/>
      <c r="BR123" s="53"/>
      <c r="BS123" s="53"/>
      <c r="BT123" s="53"/>
      <c r="BU123" s="53"/>
      <c r="BV123" s="53"/>
      <c r="BW123" s="53"/>
      <c r="BX123" s="53"/>
      <c r="BY123" s="53"/>
      <c r="BZ123" s="53"/>
      <c r="CA123" s="53"/>
      <c r="CB123" s="53"/>
      <c r="CC123" s="53"/>
      <c r="CD123" s="53"/>
      <c r="CE123" s="53"/>
      <c r="CF123" s="53"/>
      <c r="CG123" s="53"/>
      <c r="CH123" s="53"/>
      <c r="CI123" s="53"/>
      <c r="CJ123" s="53"/>
      <c r="CK123" s="53"/>
      <c r="CL123" s="53"/>
      <c r="CM123" s="53"/>
      <c r="CN123" s="53"/>
      <c r="CO123" s="53"/>
      <c r="CP123" s="53"/>
      <c r="CQ123" s="53"/>
      <c r="CR123" s="53"/>
      <c r="CS123" s="53"/>
      <c r="CT123" s="53"/>
      <c r="CU123" s="53"/>
      <c r="CV123" s="53"/>
      <c r="CW123" s="53"/>
      <c r="CX123" s="53"/>
      <c r="CY123" s="53"/>
      <c r="CZ123" s="53"/>
      <c r="DA123" s="53"/>
      <c r="DB123" s="53"/>
      <c r="DC123" s="53"/>
      <c r="DD123" s="53"/>
      <c r="DE123" s="53"/>
      <c r="DF123" s="53"/>
      <c r="DG123" s="53"/>
      <c r="DH123" s="53"/>
      <c r="DI123" s="53"/>
      <c r="DJ123" s="53"/>
      <c r="DK123" s="53"/>
      <c r="DL123" s="53"/>
      <c r="DM123" s="53"/>
      <c r="DN123" s="53"/>
      <c r="DO123" s="53"/>
      <c r="DP123" s="53"/>
      <c r="DQ123" s="53"/>
      <c r="DR123" s="53"/>
      <c r="DS123" s="53"/>
      <c r="DT123" s="53"/>
      <c r="DU123" s="53"/>
      <c r="DV123" s="53"/>
      <c r="DW123" s="53"/>
      <c r="DX123" s="53"/>
      <c r="DY123" s="53"/>
      <c r="DZ123" s="53"/>
      <c r="EA123" s="53"/>
      <c r="EB123" s="53"/>
      <c r="EC123" s="53"/>
      <c r="ED123" s="53"/>
      <c r="EE123" s="53"/>
      <c r="EF123" s="53"/>
      <c r="EG123" s="53"/>
      <c r="EH123" s="53"/>
      <c r="EI123" s="53"/>
    </row>
    <row r="124" spans="1:139" s="118" customFormat="1" ht="9.75" customHeight="1">
      <c r="A124" s="176"/>
      <c r="X124" s="219"/>
      <c r="Y124" s="219"/>
      <c r="Z124" s="219"/>
      <c r="AA124" s="220"/>
      <c r="AB124" s="220"/>
      <c r="AC124" s="390"/>
      <c r="AD124" s="390"/>
      <c r="AE124" s="390"/>
      <c r="AF124" s="390"/>
      <c r="AG124" s="390"/>
      <c r="AH124" s="390"/>
      <c r="AI124" s="390"/>
      <c r="AJ124" s="390"/>
      <c r="AK124" s="219"/>
      <c r="AL124" s="219"/>
      <c r="AM124" s="219"/>
      <c r="AN124" s="219"/>
      <c r="AO124" s="219"/>
      <c r="AP124" s="219"/>
      <c r="AQ124" s="219"/>
      <c r="AR124" s="219"/>
      <c r="AS124" s="219"/>
      <c r="AT124" s="219"/>
      <c r="AU124" s="219"/>
      <c r="AV124" s="219"/>
      <c r="AW124" s="391"/>
      <c r="AX124" s="391"/>
      <c r="AY124" s="177"/>
      <c r="AZ124" s="391"/>
      <c r="BA124" s="392"/>
      <c r="BB124" s="392"/>
      <c r="BC124" s="119"/>
      <c r="BD124" s="119"/>
      <c r="BE124" s="116"/>
      <c r="BF124" s="26"/>
      <c r="BG124" s="26"/>
      <c r="BH124" s="26"/>
      <c r="BI124" s="26"/>
      <c r="BJ124" s="26"/>
      <c r="BK124" s="26"/>
      <c r="BL124" s="26"/>
      <c r="BM124" s="26"/>
      <c r="BN124" s="26"/>
      <c r="BO124" s="26"/>
      <c r="BP124" s="26"/>
      <c r="BQ124" s="26"/>
      <c r="BR124" s="26"/>
      <c r="BS124" s="26"/>
      <c r="BT124" s="26"/>
      <c r="BU124" s="26"/>
      <c r="BV124" s="26"/>
      <c r="BW124" s="26"/>
      <c r="BX124" s="26"/>
      <c r="BY124" s="26"/>
      <c r="BZ124" s="26"/>
      <c r="CA124" s="26"/>
      <c r="CB124" s="26"/>
      <c r="CC124" s="26"/>
      <c r="CD124" s="26"/>
      <c r="CE124" s="26"/>
      <c r="CF124" s="26"/>
      <c r="CG124" s="26"/>
      <c r="CH124" s="26"/>
      <c r="CI124" s="26"/>
      <c r="CJ124" s="26"/>
      <c r="CK124" s="26"/>
      <c r="CL124" s="26"/>
      <c r="CM124" s="26"/>
      <c r="CN124" s="26"/>
      <c r="CO124" s="26"/>
      <c r="CP124" s="26"/>
      <c r="CQ124" s="26"/>
      <c r="CR124" s="26"/>
      <c r="CS124" s="26"/>
      <c r="CT124" s="26"/>
      <c r="CU124" s="26"/>
      <c r="CV124" s="26"/>
      <c r="CW124" s="26"/>
      <c r="CX124" s="26"/>
      <c r="CY124" s="26"/>
      <c r="CZ124" s="26"/>
      <c r="DA124" s="26"/>
      <c r="DB124" s="26"/>
      <c r="DC124" s="26"/>
      <c r="DD124" s="26"/>
      <c r="DE124" s="26"/>
      <c r="DF124" s="26"/>
      <c r="DG124" s="26"/>
      <c r="DH124" s="26"/>
      <c r="DI124" s="26"/>
      <c r="DJ124" s="26"/>
      <c r="DK124" s="26"/>
      <c r="DL124" s="26"/>
      <c r="DM124" s="26"/>
      <c r="DN124" s="26"/>
      <c r="DO124" s="26"/>
      <c r="DP124" s="26"/>
      <c r="DQ124" s="26"/>
      <c r="DR124" s="26"/>
      <c r="DS124" s="26"/>
      <c r="DT124" s="26"/>
      <c r="DU124" s="26"/>
      <c r="DV124" s="26"/>
      <c r="DW124" s="26"/>
      <c r="DX124" s="26"/>
      <c r="DY124" s="26"/>
      <c r="DZ124" s="26"/>
      <c r="EA124" s="26"/>
      <c r="EB124" s="26"/>
      <c r="EC124" s="26"/>
      <c r="ED124" s="26"/>
      <c r="EE124" s="26"/>
      <c r="EF124" s="26"/>
      <c r="EG124" s="26"/>
      <c r="EH124" s="26"/>
      <c r="EI124" s="26"/>
    </row>
    <row r="125" spans="1:139" ht="28.5" customHeight="1">
      <c r="B125" s="814" t="s">
        <v>783</v>
      </c>
      <c r="C125" s="814"/>
      <c r="D125" s="814"/>
      <c r="E125" s="814"/>
      <c r="F125" s="814"/>
      <c r="G125" s="814"/>
      <c r="H125" s="814"/>
      <c r="I125" s="814"/>
      <c r="J125" s="814"/>
      <c r="K125" s="814"/>
      <c r="L125" s="814"/>
      <c r="M125" s="814"/>
      <c r="N125" s="814"/>
      <c r="O125" s="814"/>
      <c r="P125" s="814"/>
      <c r="Q125" s="814"/>
      <c r="R125" s="814"/>
      <c r="S125" s="814"/>
      <c r="T125" s="814"/>
      <c r="U125" s="814"/>
      <c r="V125" s="814"/>
      <c r="W125" s="814"/>
      <c r="X125" s="814"/>
      <c r="Y125" s="814"/>
      <c r="Z125" s="814"/>
      <c r="AA125" s="814"/>
      <c r="AB125" s="814"/>
      <c r="AC125" s="814"/>
      <c r="AD125" s="814"/>
      <c r="AE125" s="814"/>
      <c r="AF125" s="814"/>
      <c r="AG125" s="814"/>
      <c r="AH125" s="814"/>
      <c r="AI125" s="814"/>
      <c r="AJ125" s="814"/>
      <c r="AK125" s="814"/>
      <c r="AL125" s="814"/>
      <c r="AM125" s="814"/>
      <c r="AN125" s="814"/>
      <c r="AO125" s="814"/>
      <c r="AP125" s="814"/>
      <c r="AQ125" s="814"/>
      <c r="AR125" s="814"/>
      <c r="AS125" s="814"/>
      <c r="AT125" s="814"/>
      <c r="AU125" s="814"/>
      <c r="AV125" s="814"/>
      <c r="AW125" s="814"/>
      <c r="AX125" s="814"/>
      <c r="AY125" s="814"/>
      <c r="AZ125" s="376"/>
      <c r="BA125" s="376"/>
      <c r="BB125" s="376"/>
      <c r="BC125" s="376"/>
      <c r="BD125" s="376"/>
      <c r="BE125" s="376"/>
      <c r="BF125" s="376"/>
      <c r="BG125" s="376"/>
      <c r="BH125" s="376"/>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38"/>
      <c r="CJ125" s="38"/>
      <c r="CK125" s="38"/>
    </row>
    <row r="126" spans="1:139" s="39" customFormat="1" ht="35.25" customHeight="1">
      <c r="A126" s="199" t="s">
        <v>212</v>
      </c>
      <c r="B126" s="596" t="s">
        <v>772</v>
      </c>
      <c r="C126" s="597"/>
      <c r="D126" s="597"/>
      <c r="E126" s="597"/>
      <c r="F126" s="597"/>
      <c r="G126" s="597"/>
      <c r="H126" s="597"/>
      <c r="I126" s="597"/>
      <c r="J126" s="597"/>
      <c r="K126" s="597"/>
      <c r="L126" s="597"/>
      <c r="M126" s="597"/>
      <c r="N126" s="597"/>
      <c r="O126" s="597"/>
      <c r="P126" s="597"/>
      <c r="Q126" s="598"/>
      <c r="R126" s="516"/>
      <c r="S126" s="523"/>
      <c r="T126" s="523"/>
      <c r="U126" s="523"/>
      <c r="V126" s="523"/>
      <c r="W126" s="523"/>
      <c r="X126" s="523"/>
      <c r="Y126" s="523"/>
      <c r="Z126" s="523"/>
      <c r="AA126" s="523"/>
      <c r="AB126" s="523"/>
      <c r="AC126" s="523"/>
      <c r="AD126" s="523"/>
      <c r="AE126" s="523"/>
      <c r="AF126" s="523"/>
      <c r="AG126" s="599"/>
      <c r="AH126" s="600" t="s">
        <v>567</v>
      </c>
      <c r="AI126" s="515"/>
      <c r="AJ126" s="515"/>
      <c r="AK126" s="515"/>
      <c r="AL126" s="515"/>
      <c r="AM126" s="515"/>
      <c r="AN126" s="515"/>
      <c r="AO126" s="515"/>
      <c r="AP126" s="515"/>
      <c r="AQ126" s="515"/>
      <c r="AR126" s="515"/>
      <c r="AS126" s="515"/>
      <c r="AT126" s="515"/>
      <c r="AU126" s="515"/>
      <c r="AV126" s="515"/>
      <c r="AW126" s="515"/>
      <c r="AX126" s="515"/>
      <c r="AY126" s="515"/>
      <c r="AZ126" s="515"/>
      <c r="BA126" s="515"/>
      <c r="BB126" s="601"/>
      <c r="BC126" s="602" t="s">
        <v>586</v>
      </c>
      <c r="BD126" s="603"/>
      <c r="BE126" s="603"/>
      <c r="BF126" s="603"/>
      <c r="BG126" s="603"/>
      <c r="BH126" s="604"/>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38"/>
      <c r="CJ126" s="38"/>
      <c r="CK126" s="38"/>
    </row>
    <row r="127" spans="1:139" s="39" customFormat="1" ht="42" customHeight="1">
      <c r="A127" s="199" t="s">
        <v>214</v>
      </c>
      <c r="B127" s="823" t="s">
        <v>773</v>
      </c>
      <c r="C127" s="824"/>
      <c r="D127" s="824"/>
      <c r="E127" s="824"/>
      <c r="F127" s="824"/>
      <c r="G127" s="824"/>
      <c r="H127" s="824"/>
      <c r="I127" s="824"/>
      <c r="J127" s="824"/>
      <c r="K127" s="824"/>
      <c r="L127" s="824"/>
      <c r="M127" s="824"/>
      <c r="N127" s="824"/>
      <c r="O127" s="824"/>
      <c r="P127" s="824"/>
      <c r="Q127" s="825"/>
      <c r="R127" s="516"/>
      <c r="S127" s="517"/>
      <c r="T127" s="517"/>
      <c r="U127" s="517"/>
      <c r="V127" s="517"/>
      <c r="W127" s="517"/>
      <c r="X127" s="517"/>
      <c r="Y127" s="517"/>
      <c r="Z127" s="517"/>
      <c r="AA127" s="517"/>
      <c r="AB127" s="517"/>
      <c r="AC127" s="517"/>
      <c r="AD127" s="517"/>
      <c r="AE127" s="517"/>
      <c r="AF127" s="517"/>
      <c r="AG127" s="518"/>
      <c r="AH127" s="816" t="s">
        <v>568</v>
      </c>
      <c r="AI127" s="817"/>
      <c r="AJ127" s="817"/>
      <c r="AK127" s="817"/>
      <c r="AL127" s="817"/>
      <c r="AM127" s="817"/>
      <c r="AN127" s="817"/>
      <c r="AO127" s="817"/>
      <c r="AP127" s="817"/>
      <c r="AQ127" s="817"/>
      <c r="AR127" s="817"/>
      <c r="AS127" s="817"/>
      <c r="AT127" s="817"/>
      <c r="AU127" s="817"/>
      <c r="AV127" s="817"/>
      <c r="AW127" s="817"/>
      <c r="AX127" s="817"/>
      <c r="AY127" s="817"/>
      <c r="AZ127" s="817"/>
      <c r="BA127" s="817"/>
      <c r="BB127" s="818"/>
      <c r="BC127" s="796"/>
      <c r="BD127" s="797"/>
      <c r="BE127" s="797"/>
      <c r="BF127" s="797"/>
      <c r="BG127" s="797" t="s">
        <v>72</v>
      </c>
      <c r="BH127" s="826"/>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38"/>
      <c r="CJ127" s="38"/>
      <c r="CK127" s="38"/>
    </row>
    <row r="128" spans="1:139" s="39" customFormat="1" ht="42" customHeight="1">
      <c r="A128" s="210" t="s">
        <v>215</v>
      </c>
      <c r="B128" s="607" t="s">
        <v>566</v>
      </c>
      <c r="C128" s="608"/>
      <c r="D128" s="608"/>
      <c r="E128" s="608"/>
      <c r="F128" s="608"/>
      <c r="G128" s="608"/>
      <c r="H128" s="608"/>
      <c r="I128" s="608"/>
      <c r="J128" s="608"/>
      <c r="K128" s="608"/>
      <c r="L128" s="608"/>
      <c r="M128" s="608"/>
      <c r="N128" s="608"/>
      <c r="O128" s="608"/>
      <c r="P128" s="608"/>
      <c r="Q128" s="609"/>
      <c r="R128" s="610"/>
      <c r="S128" s="611"/>
      <c r="T128" s="611"/>
      <c r="U128" s="611"/>
      <c r="V128" s="611"/>
      <c r="W128" s="611"/>
      <c r="X128" s="611"/>
      <c r="Y128" s="611"/>
      <c r="Z128" s="611"/>
      <c r="AA128" s="611"/>
      <c r="AB128" s="611"/>
      <c r="AC128" s="611"/>
      <c r="AD128" s="611"/>
      <c r="AE128" s="611"/>
      <c r="AF128" s="611"/>
      <c r="AG128" s="612"/>
      <c r="AH128" s="819"/>
      <c r="AI128" s="820"/>
      <c r="AJ128" s="820"/>
      <c r="AK128" s="820"/>
      <c r="AL128" s="820"/>
      <c r="AM128" s="820"/>
      <c r="AN128" s="820"/>
      <c r="AO128" s="820"/>
      <c r="AP128" s="820"/>
      <c r="AQ128" s="820"/>
      <c r="AR128" s="820"/>
      <c r="AS128" s="820"/>
      <c r="AT128" s="820"/>
      <c r="AU128" s="820"/>
      <c r="AV128" s="820"/>
      <c r="AW128" s="820"/>
      <c r="AX128" s="820"/>
      <c r="AY128" s="820"/>
      <c r="AZ128" s="820"/>
      <c r="BA128" s="820"/>
      <c r="BB128" s="821"/>
      <c r="BC128" s="798"/>
      <c r="BD128" s="799"/>
      <c r="BE128" s="799"/>
      <c r="BF128" s="799"/>
      <c r="BG128" s="799"/>
      <c r="BH128" s="827"/>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38"/>
      <c r="CJ128" s="38"/>
      <c r="CK128" s="38"/>
    </row>
    <row r="129" spans="1:89" s="39" customFormat="1" ht="36.75" customHeight="1">
      <c r="B129" s="600" t="s">
        <v>569</v>
      </c>
      <c r="C129" s="515"/>
      <c r="D129" s="515"/>
      <c r="E129" s="515"/>
      <c r="F129" s="515"/>
      <c r="G129" s="515"/>
      <c r="H129" s="515"/>
      <c r="I129" s="515"/>
      <c r="J129" s="515"/>
      <c r="K129" s="515"/>
      <c r="L129" s="515"/>
      <c r="M129" s="515"/>
      <c r="N129" s="515"/>
      <c r="O129" s="515"/>
      <c r="P129" s="515"/>
      <c r="Q129" s="601"/>
      <c r="R129" s="533"/>
      <c r="S129" s="534"/>
      <c r="T129" s="534"/>
      <c r="U129" s="534"/>
      <c r="V129" s="534"/>
      <c r="W129" s="534"/>
      <c r="X129" s="534"/>
      <c r="Y129" s="534"/>
      <c r="Z129" s="534"/>
      <c r="AA129" s="534"/>
      <c r="AB129" s="831" t="s">
        <v>571</v>
      </c>
      <c r="AC129" s="832"/>
      <c r="AD129" s="533"/>
      <c r="AE129" s="534"/>
      <c r="AF129" s="534"/>
      <c r="AG129" s="535"/>
      <c r="AH129" s="514" t="s">
        <v>570</v>
      </c>
      <c r="AI129" s="515"/>
      <c r="AJ129" s="515"/>
      <c r="AK129" s="515"/>
      <c r="AL129" s="515"/>
      <c r="AM129" s="515"/>
      <c r="AN129" s="515"/>
      <c r="AO129" s="515"/>
      <c r="AP129" s="515"/>
      <c r="AQ129" s="515"/>
      <c r="AR129" s="515"/>
      <c r="AS129" s="515"/>
      <c r="AT129" s="515"/>
      <c r="AU129" s="515"/>
      <c r="AV129" s="515"/>
      <c r="AW129" s="516"/>
      <c r="AX129" s="517"/>
      <c r="AY129" s="517"/>
      <c r="AZ129" s="517"/>
      <c r="BA129" s="517"/>
      <c r="BB129" s="517"/>
      <c r="BC129" s="517"/>
      <c r="BD129" s="517"/>
      <c r="BE129" s="517"/>
      <c r="BF129" s="517"/>
      <c r="BG129" s="517"/>
      <c r="BH129" s="518"/>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38"/>
      <c r="CJ129" s="38"/>
      <c r="CK129" s="38"/>
    </row>
    <row r="130" spans="1:89" s="206" customFormat="1" ht="29.25" hidden="1" customHeight="1">
      <c r="B130" s="588" t="s">
        <v>229</v>
      </c>
      <c r="C130" s="588"/>
      <c r="D130" s="588"/>
      <c r="E130" s="588"/>
      <c r="F130" s="588"/>
      <c r="G130" s="828"/>
      <c r="H130" s="829"/>
      <c r="I130" s="829"/>
      <c r="J130" s="830"/>
      <c r="K130" s="588" t="s">
        <v>230</v>
      </c>
      <c r="L130" s="588"/>
      <c r="M130" s="588"/>
      <c r="N130" s="588"/>
      <c r="O130" s="588"/>
      <c r="P130" s="828"/>
      <c r="Q130" s="829"/>
      <c r="R130" s="829"/>
      <c r="S130" s="829"/>
      <c r="T130" s="829"/>
      <c r="U130" s="829"/>
      <c r="V130" s="830"/>
      <c r="W130" s="588" t="s">
        <v>231</v>
      </c>
      <c r="X130" s="588"/>
      <c r="Y130" s="588"/>
      <c r="Z130" s="588"/>
      <c r="AA130" s="588"/>
      <c r="AB130" s="588"/>
      <c r="AC130" s="588"/>
      <c r="AD130" s="588"/>
      <c r="AE130" s="588"/>
      <c r="AF130" s="588" t="s">
        <v>232</v>
      </c>
      <c r="AG130" s="588"/>
      <c r="AH130" s="588"/>
      <c r="AI130" s="588"/>
      <c r="AJ130" s="588"/>
      <c r="AK130" s="588"/>
      <c r="AL130" s="588"/>
      <c r="AM130" s="588"/>
      <c r="AN130" s="588"/>
      <c r="AO130" s="588"/>
      <c r="AP130" s="588"/>
      <c r="AQ130" s="588"/>
      <c r="AR130" s="588" t="s">
        <v>233</v>
      </c>
      <c r="AS130" s="588"/>
      <c r="AT130" s="588"/>
      <c r="AU130" s="588"/>
      <c r="AV130" s="588"/>
      <c r="AW130" s="588"/>
      <c r="AX130" s="588"/>
      <c r="AY130" s="588"/>
      <c r="AZ130" s="588"/>
      <c r="BA130" s="588" t="s">
        <v>234</v>
      </c>
      <c r="BB130" s="588"/>
      <c r="BC130" s="588"/>
      <c r="BD130" s="588"/>
      <c r="BE130" s="589"/>
      <c r="BF130" s="590"/>
      <c r="BG130" s="590"/>
      <c r="BH130" s="393"/>
      <c r="BI130" s="206" t="s">
        <v>235</v>
      </c>
      <c r="BJ130" s="587">
        <f>ROUNDUP(BM130,-4)</f>
        <v>0</v>
      </c>
      <c r="BK130" s="587"/>
      <c r="BL130" s="587"/>
      <c r="BM130" s="587">
        <f>BE130*BS2</f>
        <v>0</v>
      </c>
      <c r="BN130" s="587"/>
      <c r="BO130" s="587"/>
      <c r="BP130" s="207"/>
      <c r="BQ130" s="207"/>
      <c r="BR130" s="207"/>
      <c r="BS130" s="207"/>
      <c r="BT130" s="207"/>
      <c r="BU130" s="207"/>
      <c r="BV130" s="207"/>
      <c r="BW130" s="207"/>
      <c r="BX130" s="207"/>
      <c r="BY130" s="207"/>
      <c r="BZ130" s="207"/>
      <c r="CA130" s="207"/>
      <c r="CB130" s="207"/>
      <c r="CC130" s="207"/>
      <c r="CD130" s="207"/>
      <c r="CE130" s="207"/>
      <c r="CF130" s="207"/>
      <c r="CG130" s="207"/>
      <c r="CH130" s="207"/>
      <c r="CI130" s="208"/>
      <c r="CJ130" s="208"/>
      <c r="CK130" s="208"/>
    </row>
    <row r="131" spans="1:89" s="39" customFormat="1" ht="30" customHeight="1">
      <c r="B131" s="822" t="s">
        <v>764</v>
      </c>
      <c r="C131" s="822"/>
      <c r="D131" s="822"/>
      <c r="E131" s="822"/>
      <c r="F131" s="822"/>
      <c r="G131" s="822"/>
      <c r="H131" s="822"/>
      <c r="I131" s="822"/>
      <c r="J131" s="822"/>
      <c r="K131" s="822"/>
      <c r="L131" s="822"/>
      <c r="M131" s="822"/>
      <c r="N131" s="822"/>
      <c r="O131" s="822"/>
      <c r="P131" s="822"/>
      <c r="Q131" s="822"/>
      <c r="R131" s="822"/>
      <c r="S131" s="822"/>
      <c r="T131" s="822"/>
      <c r="U131" s="822"/>
      <c r="V131" s="822"/>
      <c r="W131" s="166"/>
      <c r="X131" s="166"/>
      <c r="Y131" s="166"/>
      <c r="Z131" s="166"/>
      <c r="AA131" s="166"/>
      <c r="AB131" s="166"/>
      <c r="AC131" s="177"/>
      <c r="AD131" s="177"/>
      <c r="AE131" s="177"/>
      <c r="AF131" s="177"/>
      <c r="AG131" s="177"/>
      <c r="AH131" s="177"/>
      <c r="AI131" s="177"/>
      <c r="AJ131" s="177"/>
      <c r="AK131" s="177"/>
      <c r="AL131" s="177"/>
      <c r="AM131" s="177"/>
      <c r="AN131" s="177"/>
      <c r="AO131" s="177"/>
      <c r="AP131" s="165"/>
      <c r="AQ131" s="166"/>
      <c r="AR131" s="166"/>
      <c r="AS131" s="166"/>
      <c r="AT131" s="166"/>
      <c r="AU131" s="166"/>
      <c r="AV131" s="166"/>
      <c r="AW131" s="166"/>
      <c r="AX131" s="166"/>
      <c r="AY131" s="177"/>
      <c r="AZ131" s="177"/>
      <c r="BA131" s="177"/>
      <c r="BB131" s="177"/>
      <c r="BC131" s="177"/>
      <c r="BD131" s="177"/>
      <c r="BE131" s="177"/>
      <c r="BF131" s="177"/>
      <c r="BG131" s="177"/>
      <c r="BH131" s="177"/>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38"/>
      <c r="CJ131" s="38"/>
      <c r="CK131" s="38"/>
    </row>
    <row r="132" spans="1:89" s="43" customFormat="1" ht="24" customHeight="1">
      <c r="B132" s="556" t="s">
        <v>774</v>
      </c>
      <c r="C132" s="556"/>
      <c r="D132" s="556"/>
      <c r="E132" s="556"/>
      <c r="F132" s="556"/>
      <c r="G132" s="556"/>
      <c r="H132" s="556"/>
      <c r="I132" s="556" t="s">
        <v>87</v>
      </c>
      <c r="J132" s="556"/>
      <c r="K132" s="556"/>
      <c r="L132" s="556"/>
      <c r="M132" s="556"/>
      <c r="N132" s="556"/>
      <c r="O132" s="556"/>
      <c r="P132" s="556"/>
      <c r="Q132" s="556"/>
      <c r="R132" s="556"/>
      <c r="S132" s="556"/>
      <c r="T132" s="556" t="s">
        <v>88</v>
      </c>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t="s">
        <v>89</v>
      </c>
      <c r="AU132" s="556"/>
      <c r="AV132" s="556"/>
      <c r="AW132" s="556"/>
      <c r="AX132" s="556"/>
      <c r="AY132" s="556"/>
      <c r="AZ132" s="556"/>
      <c r="BA132" s="556"/>
      <c r="BB132" s="556"/>
      <c r="BC132" s="556"/>
      <c r="BD132" s="556"/>
      <c r="BE132" s="556"/>
      <c r="BF132" s="556"/>
      <c r="BG132" s="556"/>
      <c r="BH132" s="177"/>
      <c r="BN132" s="178"/>
      <c r="BO132" s="178"/>
      <c r="BP132" s="178"/>
      <c r="BQ132" s="178"/>
      <c r="BR132" s="178"/>
      <c r="BS132" s="178"/>
      <c r="BT132" s="178"/>
      <c r="BU132" s="178"/>
      <c r="BV132" s="178"/>
      <c r="BW132" s="178"/>
      <c r="BX132" s="178"/>
      <c r="BY132" s="178"/>
      <c r="BZ132" s="178"/>
      <c r="CA132" s="178"/>
      <c r="CB132" s="178"/>
      <c r="CC132" s="178"/>
      <c r="CD132" s="178"/>
      <c r="CE132" s="178"/>
      <c r="CF132" s="178"/>
      <c r="CG132" s="178"/>
      <c r="CH132" s="178"/>
      <c r="CI132" s="179"/>
      <c r="CJ132" s="179"/>
      <c r="CK132" s="179"/>
    </row>
    <row r="133" spans="1:89" s="111" customFormat="1" ht="18.75" customHeight="1">
      <c r="B133" s="547" t="s">
        <v>18</v>
      </c>
      <c r="C133" s="547"/>
      <c r="D133" s="547"/>
      <c r="E133" s="547"/>
      <c r="F133" s="547"/>
      <c r="G133" s="547"/>
      <c r="H133" s="547"/>
      <c r="I133" s="547" t="s">
        <v>90</v>
      </c>
      <c r="J133" s="547"/>
      <c r="K133" s="547"/>
      <c r="L133" s="547"/>
      <c r="M133" s="547"/>
      <c r="N133" s="547"/>
      <c r="O133" s="547"/>
      <c r="P133" s="547"/>
      <c r="Q133" s="547"/>
      <c r="R133" s="547"/>
      <c r="S133" s="547"/>
      <c r="T133" s="547" t="s">
        <v>21</v>
      </c>
      <c r="U133" s="547"/>
      <c r="V133" s="547"/>
      <c r="W133" s="547"/>
      <c r="X133" s="547"/>
      <c r="Y133" s="547"/>
      <c r="Z133" s="547"/>
      <c r="AA133" s="547"/>
      <c r="AB133" s="547"/>
      <c r="AC133" s="547"/>
      <c r="AD133" s="547"/>
      <c r="AE133" s="547"/>
      <c r="AF133" s="547"/>
      <c r="AG133" s="547"/>
      <c r="AH133" s="547"/>
      <c r="AI133" s="547"/>
      <c r="AJ133" s="547"/>
      <c r="AK133" s="547"/>
      <c r="AL133" s="547"/>
      <c r="AM133" s="547"/>
      <c r="AN133" s="547"/>
      <c r="AO133" s="547"/>
      <c r="AP133" s="547"/>
      <c r="AQ133" s="547"/>
      <c r="AR133" s="547"/>
      <c r="AS133" s="547"/>
      <c r="AT133" s="547" t="s">
        <v>91</v>
      </c>
      <c r="AU133" s="547"/>
      <c r="AV133" s="547"/>
      <c r="AW133" s="547"/>
      <c r="AX133" s="547"/>
      <c r="AY133" s="547"/>
      <c r="AZ133" s="547"/>
      <c r="BA133" s="547"/>
      <c r="BB133" s="547"/>
      <c r="BC133" s="547"/>
      <c r="BD133" s="547"/>
      <c r="BE133" s="547"/>
      <c r="BF133" s="547"/>
      <c r="BG133" s="547"/>
      <c r="BH133" s="180"/>
      <c r="BN133" s="181"/>
      <c r="BO133" s="181"/>
      <c r="BP133" s="181"/>
      <c r="BQ133" s="181"/>
      <c r="BR133" s="181"/>
      <c r="BS133" s="181"/>
      <c r="BT133" s="181"/>
      <c r="BU133" s="181"/>
      <c r="BV133" s="181"/>
      <c r="BW133" s="181"/>
      <c r="BX133" s="181"/>
      <c r="BY133" s="181"/>
      <c r="BZ133" s="181"/>
      <c r="CA133" s="181"/>
      <c r="CB133" s="181"/>
      <c r="CC133" s="181"/>
      <c r="CD133" s="181"/>
      <c r="CE133" s="181"/>
      <c r="CF133" s="181"/>
      <c r="CG133" s="181"/>
      <c r="CH133" s="181"/>
      <c r="CI133" s="182"/>
      <c r="CJ133" s="182"/>
      <c r="CK133" s="182"/>
    </row>
    <row r="134" spans="1:89" s="183" customFormat="1" ht="31.5" customHeight="1">
      <c r="B134" s="548"/>
      <c r="C134" s="549"/>
      <c r="D134" s="549"/>
      <c r="E134" s="549"/>
      <c r="F134" s="549"/>
      <c r="G134" s="549"/>
      <c r="H134" s="550"/>
      <c r="I134" s="551">
        <f>K107</f>
        <v>0</v>
      </c>
      <c r="J134" s="552"/>
      <c r="K134" s="552"/>
      <c r="L134" s="552"/>
      <c r="M134" s="552"/>
      <c r="N134" s="552"/>
      <c r="O134" s="552"/>
      <c r="P134" s="552"/>
      <c r="Q134" s="552"/>
      <c r="R134" s="552"/>
      <c r="S134" s="552"/>
      <c r="T134" s="551">
        <f>M109</f>
        <v>0</v>
      </c>
      <c r="U134" s="552"/>
      <c r="V134" s="552"/>
      <c r="W134" s="552"/>
      <c r="X134" s="552"/>
      <c r="Y134" s="552"/>
      <c r="Z134" s="552"/>
      <c r="AA134" s="552"/>
      <c r="AB134" s="552"/>
      <c r="AC134" s="552"/>
      <c r="AD134" s="552"/>
      <c r="AE134" s="552"/>
      <c r="AF134" s="552"/>
      <c r="AG134" s="552"/>
      <c r="AH134" s="552"/>
      <c r="AI134" s="552"/>
      <c r="AJ134" s="552"/>
      <c r="AK134" s="552"/>
      <c r="AL134" s="552"/>
      <c r="AM134" s="552"/>
      <c r="AN134" s="552"/>
      <c r="AO134" s="552"/>
      <c r="AP134" s="552"/>
      <c r="AQ134" s="552"/>
      <c r="AR134" s="552"/>
      <c r="AS134" s="552"/>
      <c r="AT134" s="551">
        <f>AU107</f>
        <v>0</v>
      </c>
      <c r="AU134" s="552"/>
      <c r="AV134" s="552"/>
      <c r="AW134" s="552"/>
      <c r="AX134" s="552"/>
      <c r="AY134" s="552"/>
      <c r="AZ134" s="552"/>
      <c r="BA134" s="552"/>
      <c r="BB134" s="552"/>
      <c r="BC134" s="552"/>
      <c r="BD134" s="552"/>
      <c r="BE134" s="552"/>
      <c r="BF134" s="552"/>
      <c r="BG134" s="552"/>
      <c r="BH134" s="184"/>
      <c r="BN134" s="185"/>
      <c r="BO134" s="185"/>
      <c r="BP134" s="185"/>
      <c r="BQ134" s="185"/>
      <c r="BR134" s="185"/>
      <c r="BS134" s="185"/>
      <c r="BT134" s="185"/>
      <c r="BU134" s="185"/>
      <c r="BV134" s="185"/>
      <c r="BW134" s="185"/>
      <c r="BX134" s="185"/>
      <c r="BY134" s="185"/>
      <c r="BZ134" s="185"/>
      <c r="CA134" s="185"/>
      <c r="CB134" s="185"/>
      <c r="CC134" s="185"/>
      <c r="CD134" s="185"/>
      <c r="CE134" s="185"/>
      <c r="CF134" s="185"/>
      <c r="CG134" s="185"/>
      <c r="CH134" s="185"/>
      <c r="CI134" s="186"/>
      <c r="CJ134" s="186"/>
      <c r="CK134" s="186"/>
    </row>
    <row r="135" spans="1:89" s="39" customFormat="1" ht="26.25" customHeight="1">
      <c r="B135" s="553" t="s">
        <v>610</v>
      </c>
      <c r="C135" s="553"/>
      <c r="D135" s="553"/>
      <c r="E135" s="553"/>
      <c r="F135" s="553"/>
      <c r="G135" s="553"/>
      <c r="H135" s="553"/>
      <c r="I135" s="553" t="s">
        <v>92</v>
      </c>
      <c r="J135" s="553"/>
      <c r="K135" s="553"/>
      <c r="L135" s="553"/>
      <c r="M135" s="553"/>
      <c r="N135" s="553"/>
      <c r="O135" s="553"/>
      <c r="P135" s="553"/>
      <c r="Q135" s="553"/>
      <c r="R135" s="553"/>
      <c r="S135" s="553"/>
      <c r="T135" s="553"/>
      <c r="U135" s="553"/>
      <c r="V135" s="553"/>
      <c r="W135" s="553"/>
      <c r="X135" s="554" t="s">
        <v>93</v>
      </c>
      <c r="Y135" s="555"/>
      <c r="Z135" s="555"/>
      <c r="AA135" s="555"/>
      <c r="AB135" s="555"/>
      <c r="AC135" s="555"/>
      <c r="AD135" s="555"/>
      <c r="AE135" s="555"/>
      <c r="AF135" s="555"/>
      <c r="AG135" s="555"/>
      <c r="AH135" s="555"/>
      <c r="AI135" s="555"/>
      <c r="AJ135" s="555"/>
      <c r="AK135" s="555"/>
      <c r="AL135" s="555"/>
      <c r="AM135" s="555"/>
      <c r="AN135" s="555"/>
      <c r="AO135" s="555"/>
      <c r="AP135" s="555"/>
      <c r="AQ135" s="555"/>
      <c r="AR135" s="555"/>
      <c r="AS135" s="555"/>
      <c r="AT135" s="556" t="s">
        <v>94</v>
      </c>
      <c r="AU135" s="556"/>
      <c r="AV135" s="556"/>
      <c r="AW135" s="556"/>
      <c r="AX135" s="556"/>
      <c r="AY135" s="556"/>
      <c r="AZ135" s="556"/>
      <c r="BA135" s="556"/>
      <c r="BB135" s="556"/>
      <c r="BC135" s="556"/>
      <c r="BD135" s="556"/>
      <c r="BE135" s="556"/>
      <c r="BF135" s="556"/>
      <c r="BG135" s="556"/>
      <c r="BH135" s="177"/>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38"/>
      <c r="CJ135" s="38"/>
      <c r="CK135" s="38"/>
    </row>
    <row r="136" spans="1:89" s="118" customFormat="1" ht="13.5" customHeight="1">
      <c r="A136" s="201" t="s">
        <v>217</v>
      </c>
      <c r="B136" s="557" t="s">
        <v>95</v>
      </c>
      <c r="C136" s="557"/>
      <c r="D136" s="557"/>
      <c r="E136" s="557"/>
      <c r="F136" s="557"/>
      <c r="G136" s="557"/>
      <c r="H136" s="557"/>
      <c r="I136" s="558" t="s">
        <v>20</v>
      </c>
      <c r="J136" s="559"/>
      <c r="K136" s="559"/>
      <c r="L136" s="559"/>
      <c r="M136" s="559"/>
      <c r="N136" s="559"/>
      <c r="O136" s="559"/>
      <c r="P136" s="559"/>
      <c r="Q136" s="559"/>
      <c r="R136" s="559"/>
      <c r="S136" s="559"/>
      <c r="T136" s="559"/>
      <c r="U136" s="559"/>
      <c r="V136" s="559"/>
      <c r="W136" s="560"/>
      <c r="X136" s="561" t="s">
        <v>96</v>
      </c>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47" t="s">
        <v>97</v>
      </c>
      <c r="AU136" s="547"/>
      <c r="AV136" s="547"/>
      <c r="AW136" s="547"/>
      <c r="AX136" s="547"/>
      <c r="AY136" s="547"/>
      <c r="AZ136" s="547"/>
      <c r="BA136" s="547"/>
      <c r="BB136" s="547"/>
      <c r="BC136" s="547"/>
      <c r="BD136" s="547"/>
      <c r="BE136" s="547"/>
      <c r="BF136" s="547"/>
      <c r="BG136" s="547"/>
      <c r="BH136" s="187"/>
      <c r="BN136" s="188"/>
      <c r="BO136" s="188"/>
      <c r="BP136" s="188"/>
      <c r="BQ136" s="188"/>
      <c r="BR136" s="188"/>
      <c r="BS136" s="188"/>
      <c r="BT136" s="188"/>
      <c r="BU136" s="188"/>
      <c r="BV136" s="188"/>
      <c r="BW136" s="188"/>
      <c r="BX136" s="188"/>
      <c r="BY136" s="188"/>
      <c r="BZ136" s="188"/>
      <c r="CA136" s="188"/>
      <c r="CB136" s="188"/>
      <c r="CC136" s="188"/>
      <c r="CD136" s="188"/>
      <c r="CE136" s="188"/>
      <c r="CF136" s="188"/>
      <c r="CG136" s="188"/>
      <c r="CH136" s="188"/>
      <c r="CI136" s="31"/>
      <c r="CJ136" s="31"/>
      <c r="CK136" s="31"/>
    </row>
    <row r="137" spans="1:89" s="160" customFormat="1" ht="28.5" customHeight="1">
      <c r="A137" s="200" t="s">
        <v>216</v>
      </c>
      <c r="B137" s="563"/>
      <c r="C137" s="564"/>
      <c r="D137" s="564"/>
      <c r="E137" s="564"/>
      <c r="F137" s="564"/>
      <c r="G137" s="564"/>
      <c r="H137" s="564"/>
      <c r="I137" s="565"/>
      <c r="J137" s="565"/>
      <c r="K137" s="565"/>
      <c r="L137" s="565"/>
      <c r="M137" s="565"/>
      <c r="N137" s="565"/>
      <c r="O137" s="565"/>
      <c r="P137" s="565"/>
      <c r="Q137" s="565"/>
      <c r="R137" s="565"/>
      <c r="S137" s="565"/>
      <c r="T137" s="565"/>
      <c r="U137" s="565"/>
      <c r="V137" s="565"/>
      <c r="W137" s="565"/>
      <c r="X137" s="566"/>
      <c r="Y137" s="567"/>
      <c r="Z137" s="567"/>
      <c r="AA137" s="567"/>
      <c r="AB137" s="567"/>
      <c r="AC137" s="567"/>
      <c r="AD137" s="567"/>
      <c r="AE137" s="567"/>
      <c r="AF137" s="567"/>
      <c r="AG137" s="567"/>
      <c r="AH137" s="567"/>
      <c r="AI137" s="567"/>
      <c r="AJ137" s="567"/>
      <c r="AK137" s="567"/>
      <c r="AL137" s="567"/>
      <c r="AM137" s="567"/>
      <c r="AN137" s="567"/>
      <c r="AO137" s="567"/>
      <c r="AP137" s="567"/>
      <c r="AQ137" s="567"/>
      <c r="AR137" s="567"/>
      <c r="AS137" s="567"/>
      <c r="AT137" s="568"/>
      <c r="AU137" s="569"/>
      <c r="AV137" s="569"/>
      <c r="AW137" s="569"/>
      <c r="AX137" s="569"/>
      <c r="AY137" s="569"/>
      <c r="AZ137" s="569"/>
      <c r="BA137" s="569"/>
      <c r="BB137" s="569"/>
      <c r="BC137" s="569"/>
      <c r="BD137" s="569"/>
      <c r="BE137" s="569"/>
      <c r="BF137" s="569"/>
      <c r="BG137" s="569"/>
      <c r="BH137" s="394" t="s">
        <v>240</v>
      </c>
    </row>
    <row r="138" spans="1:89" s="189" customFormat="1" ht="40.5" customHeight="1" thickBot="1">
      <c r="B138" s="570" t="s">
        <v>775</v>
      </c>
      <c r="C138" s="570"/>
      <c r="D138" s="570"/>
      <c r="E138" s="570"/>
      <c r="F138" s="570"/>
      <c r="G138" s="570"/>
      <c r="H138" s="570"/>
      <c r="I138" s="570"/>
      <c r="J138" s="570"/>
      <c r="K138" s="570"/>
      <c r="L138" s="570"/>
      <c r="M138" s="570"/>
      <c r="N138" s="570"/>
      <c r="O138" s="570"/>
      <c r="P138" s="570"/>
      <c r="Q138" s="570"/>
      <c r="R138" s="570"/>
      <c r="S138" s="570"/>
      <c r="T138" s="570"/>
      <c r="U138" s="570"/>
      <c r="V138" s="570"/>
      <c r="W138" s="570"/>
      <c r="X138" s="570"/>
      <c r="Y138" s="570"/>
      <c r="Z138" s="570"/>
      <c r="AA138" s="570"/>
      <c r="AB138" s="570"/>
      <c r="AC138" s="570"/>
      <c r="AD138" s="570"/>
      <c r="AE138" s="570"/>
      <c r="AF138" s="570"/>
      <c r="AG138" s="570"/>
      <c r="AH138" s="570"/>
      <c r="AI138" s="570"/>
      <c r="AJ138" s="570"/>
      <c r="AK138" s="570"/>
      <c r="AL138" s="570"/>
      <c r="AM138" s="570"/>
      <c r="AN138" s="570"/>
      <c r="AO138" s="570"/>
      <c r="AP138" s="570"/>
      <c r="AQ138" s="570"/>
      <c r="AR138" s="570"/>
      <c r="AS138" s="570"/>
      <c r="AT138" s="570"/>
      <c r="AU138" s="570"/>
      <c r="AV138" s="570"/>
      <c r="AW138" s="570"/>
      <c r="AX138" s="570"/>
      <c r="AY138" s="570"/>
      <c r="AZ138" s="570"/>
      <c r="BA138" s="570"/>
      <c r="BB138" s="570"/>
      <c r="BC138" s="570"/>
      <c r="BD138" s="570"/>
      <c r="BE138" s="570"/>
      <c r="BF138" s="570"/>
      <c r="BG138" s="570"/>
      <c r="BH138" s="395"/>
    </row>
    <row r="139" spans="1:89" s="178" customFormat="1" ht="25.5" customHeight="1">
      <c r="A139" s="190"/>
      <c r="B139" s="571" t="s">
        <v>98</v>
      </c>
      <c r="C139" s="572"/>
      <c r="D139" s="572"/>
      <c r="E139" s="572"/>
      <c r="F139" s="572"/>
      <c r="G139" s="572"/>
      <c r="H139" s="572"/>
      <c r="I139" s="572" t="s">
        <v>87</v>
      </c>
      <c r="J139" s="572"/>
      <c r="K139" s="572"/>
      <c r="L139" s="572"/>
      <c r="M139" s="572"/>
      <c r="N139" s="572"/>
      <c r="O139" s="572"/>
      <c r="P139" s="572"/>
      <c r="Q139" s="572"/>
      <c r="R139" s="572"/>
      <c r="S139" s="572"/>
      <c r="T139" s="572"/>
      <c r="U139" s="572"/>
      <c r="V139" s="572"/>
      <c r="W139" s="572"/>
      <c r="X139" s="572"/>
      <c r="Y139" s="572" t="s">
        <v>245</v>
      </c>
      <c r="Z139" s="572"/>
      <c r="AA139" s="572"/>
      <c r="AB139" s="572"/>
      <c r="AC139" s="572"/>
      <c r="AD139" s="572"/>
      <c r="AE139" s="572"/>
      <c r="AF139" s="572" t="s">
        <v>243</v>
      </c>
      <c r="AG139" s="572"/>
      <c r="AH139" s="572"/>
      <c r="AI139" s="572"/>
      <c r="AJ139" s="572"/>
      <c r="AK139" s="572"/>
      <c r="AL139" s="572"/>
      <c r="AM139" s="833" t="s">
        <v>776</v>
      </c>
      <c r="AN139" s="834"/>
      <c r="AO139" s="834"/>
      <c r="AP139" s="834"/>
      <c r="AQ139" s="834"/>
      <c r="AR139" s="834"/>
      <c r="AS139" s="834"/>
      <c r="AT139" s="834"/>
      <c r="AU139" s="834"/>
      <c r="AV139" s="834"/>
      <c r="AW139" s="834"/>
      <c r="AX139" s="835" t="s">
        <v>236</v>
      </c>
      <c r="AY139" s="834"/>
      <c r="AZ139" s="836"/>
      <c r="BA139" s="572" t="s">
        <v>99</v>
      </c>
      <c r="BB139" s="572"/>
      <c r="BC139" s="572"/>
      <c r="BD139" s="572"/>
      <c r="BE139" s="572"/>
      <c r="BF139" s="572"/>
      <c r="BG139" s="843"/>
      <c r="BH139" s="396"/>
    </row>
    <row r="140" spans="1:89" s="181" customFormat="1" ht="18.75" customHeight="1">
      <c r="B140" s="837" t="s">
        <v>18</v>
      </c>
      <c r="C140" s="838"/>
      <c r="D140" s="838"/>
      <c r="E140" s="838"/>
      <c r="F140" s="838"/>
      <c r="G140" s="838"/>
      <c r="H140" s="838"/>
      <c r="I140" s="838" t="s">
        <v>86</v>
      </c>
      <c r="J140" s="838"/>
      <c r="K140" s="838"/>
      <c r="L140" s="838"/>
      <c r="M140" s="838"/>
      <c r="N140" s="838"/>
      <c r="O140" s="838"/>
      <c r="P140" s="838"/>
      <c r="Q140" s="838"/>
      <c r="R140" s="838"/>
      <c r="S140" s="838"/>
      <c r="T140" s="838"/>
      <c r="U140" s="838"/>
      <c r="V140" s="838"/>
      <c r="W140" s="838"/>
      <c r="X140" s="838"/>
      <c r="Y140" s="838" t="s">
        <v>246</v>
      </c>
      <c r="Z140" s="838"/>
      <c r="AA140" s="838"/>
      <c r="AB140" s="838"/>
      <c r="AC140" s="838"/>
      <c r="AD140" s="838"/>
      <c r="AE140" s="838"/>
      <c r="AF140" s="838" t="s">
        <v>244</v>
      </c>
      <c r="AG140" s="838"/>
      <c r="AH140" s="838"/>
      <c r="AI140" s="838"/>
      <c r="AJ140" s="838"/>
      <c r="AK140" s="838"/>
      <c r="AL140" s="838"/>
      <c r="AM140" s="840" t="s">
        <v>100</v>
      </c>
      <c r="AN140" s="841"/>
      <c r="AO140" s="841"/>
      <c r="AP140" s="841"/>
      <c r="AQ140" s="841"/>
      <c r="AR140" s="841"/>
      <c r="AS140" s="841"/>
      <c r="AT140" s="841"/>
      <c r="AU140" s="841"/>
      <c r="AV140" s="841"/>
      <c r="AW140" s="841"/>
      <c r="AX140" s="841" t="s">
        <v>237</v>
      </c>
      <c r="AY140" s="841"/>
      <c r="AZ140" s="842"/>
      <c r="BA140" s="838" t="s">
        <v>101</v>
      </c>
      <c r="BB140" s="838"/>
      <c r="BC140" s="838"/>
      <c r="BD140" s="838"/>
      <c r="BE140" s="838"/>
      <c r="BF140" s="838"/>
      <c r="BG140" s="839"/>
      <c r="BH140" s="397"/>
    </row>
    <row r="141" spans="1:89" s="189" customFormat="1" ht="23.25" customHeight="1">
      <c r="B141" s="844"/>
      <c r="C141" s="845"/>
      <c r="D141" s="845"/>
      <c r="E141" s="845"/>
      <c r="F141" s="845"/>
      <c r="G141" s="845"/>
      <c r="H141" s="845"/>
      <c r="I141" s="845"/>
      <c r="J141" s="845"/>
      <c r="K141" s="845"/>
      <c r="L141" s="845"/>
      <c r="M141" s="845"/>
      <c r="N141" s="845"/>
      <c r="O141" s="845"/>
      <c r="P141" s="845"/>
      <c r="Q141" s="845"/>
      <c r="R141" s="845"/>
      <c r="S141" s="845"/>
      <c r="T141" s="845"/>
      <c r="U141" s="845"/>
      <c r="V141" s="845"/>
      <c r="W141" s="845"/>
      <c r="X141" s="845"/>
      <c r="Y141" s="846"/>
      <c r="Z141" s="847"/>
      <c r="AA141" s="847"/>
      <c r="AB141" s="847"/>
      <c r="AC141" s="847"/>
      <c r="AD141" s="847"/>
      <c r="AE141" s="848"/>
      <c r="AF141" s="849"/>
      <c r="AG141" s="849"/>
      <c r="AH141" s="849"/>
      <c r="AI141" s="849"/>
      <c r="AJ141" s="849"/>
      <c r="AK141" s="849"/>
      <c r="AL141" s="849"/>
      <c r="AM141" s="851"/>
      <c r="AN141" s="852"/>
      <c r="AO141" s="852"/>
      <c r="AP141" s="852"/>
      <c r="AQ141" s="852"/>
      <c r="AR141" s="852"/>
      <c r="AS141" s="852"/>
      <c r="AT141" s="852"/>
      <c r="AU141" s="852"/>
      <c r="AV141" s="852"/>
      <c r="AW141" s="852"/>
      <c r="AX141" s="852"/>
      <c r="AY141" s="852"/>
      <c r="AZ141" s="853"/>
      <c r="BA141" s="849"/>
      <c r="BB141" s="849"/>
      <c r="BC141" s="849"/>
      <c r="BD141" s="849"/>
      <c r="BE141" s="849"/>
      <c r="BF141" s="849"/>
      <c r="BG141" s="850"/>
      <c r="BH141" s="395" t="s">
        <v>238</v>
      </c>
    </row>
    <row r="142" spans="1:89" s="189" customFormat="1" ht="23.25" customHeight="1" thickBot="1">
      <c r="B142" s="854"/>
      <c r="C142" s="855"/>
      <c r="D142" s="855"/>
      <c r="E142" s="855"/>
      <c r="F142" s="855"/>
      <c r="G142" s="855"/>
      <c r="H142" s="855"/>
      <c r="I142" s="855"/>
      <c r="J142" s="855"/>
      <c r="K142" s="855"/>
      <c r="L142" s="855"/>
      <c r="M142" s="855"/>
      <c r="N142" s="855"/>
      <c r="O142" s="855"/>
      <c r="P142" s="855"/>
      <c r="Q142" s="855"/>
      <c r="R142" s="855"/>
      <c r="S142" s="855"/>
      <c r="T142" s="855"/>
      <c r="U142" s="855"/>
      <c r="V142" s="855"/>
      <c r="W142" s="855"/>
      <c r="X142" s="855"/>
      <c r="Y142" s="856"/>
      <c r="Z142" s="855"/>
      <c r="AA142" s="855"/>
      <c r="AB142" s="855"/>
      <c r="AC142" s="855"/>
      <c r="AD142" s="855"/>
      <c r="AE142" s="855"/>
      <c r="AF142" s="857"/>
      <c r="AG142" s="857"/>
      <c r="AH142" s="857"/>
      <c r="AI142" s="857"/>
      <c r="AJ142" s="857"/>
      <c r="AK142" s="857"/>
      <c r="AL142" s="857"/>
      <c r="AM142" s="859"/>
      <c r="AN142" s="860"/>
      <c r="AO142" s="860"/>
      <c r="AP142" s="860"/>
      <c r="AQ142" s="860"/>
      <c r="AR142" s="860"/>
      <c r="AS142" s="860"/>
      <c r="AT142" s="860"/>
      <c r="AU142" s="860"/>
      <c r="AV142" s="860"/>
      <c r="AW142" s="860"/>
      <c r="AX142" s="860"/>
      <c r="AY142" s="860"/>
      <c r="AZ142" s="861"/>
      <c r="BA142" s="857"/>
      <c r="BB142" s="857"/>
      <c r="BC142" s="857"/>
      <c r="BD142" s="857"/>
      <c r="BE142" s="857"/>
      <c r="BF142" s="857"/>
      <c r="BG142" s="858"/>
      <c r="BH142" s="395" t="s">
        <v>239</v>
      </c>
    </row>
    <row r="143" spans="1:89" s="189" customFormat="1" ht="11.25" customHeight="1">
      <c r="B143" s="398"/>
      <c r="C143" s="398"/>
      <c r="D143" s="398"/>
      <c r="E143" s="398"/>
      <c r="F143" s="398"/>
      <c r="G143" s="398"/>
      <c r="H143" s="398"/>
      <c r="I143" s="398"/>
      <c r="J143" s="398"/>
      <c r="K143" s="398"/>
      <c r="L143" s="398"/>
      <c r="M143" s="398"/>
      <c r="N143" s="398"/>
      <c r="O143" s="398"/>
      <c r="P143" s="398"/>
      <c r="Q143" s="398"/>
      <c r="R143" s="398"/>
      <c r="S143" s="398"/>
      <c r="T143" s="398"/>
      <c r="U143" s="398"/>
      <c r="V143" s="398"/>
      <c r="W143" s="398"/>
      <c r="X143" s="398"/>
      <c r="Y143" s="398"/>
      <c r="Z143" s="398"/>
      <c r="AA143" s="398"/>
      <c r="AB143" s="398"/>
      <c r="AC143" s="398"/>
      <c r="AD143" s="398"/>
      <c r="AE143" s="398"/>
      <c r="AF143" s="395"/>
      <c r="AG143" s="395"/>
      <c r="AH143" s="395"/>
      <c r="AI143" s="395"/>
      <c r="AJ143" s="395"/>
      <c r="AK143" s="395"/>
      <c r="AL143" s="395"/>
      <c r="AM143" s="395"/>
      <c r="AN143" s="395"/>
      <c r="AO143" s="395"/>
      <c r="AP143" s="395"/>
      <c r="AQ143" s="395"/>
      <c r="AR143" s="395"/>
      <c r="AS143" s="395"/>
      <c r="AT143" s="395"/>
      <c r="AU143" s="395"/>
      <c r="AV143" s="395"/>
      <c r="AW143" s="395"/>
      <c r="AX143" s="395"/>
      <c r="AY143" s="395"/>
      <c r="AZ143" s="395"/>
      <c r="BA143" s="395"/>
      <c r="BB143" s="395"/>
      <c r="BC143" s="395"/>
      <c r="BD143" s="395"/>
      <c r="BE143" s="395"/>
      <c r="BF143" s="395"/>
      <c r="BG143" s="395"/>
      <c r="BH143" s="395"/>
    </row>
    <row r="144" spans="1:89" s="189" customFormat="1" ht="25.5" customHeight="1">
      <c r="B144" s="545" t="s">
        <v>777</v>
      </c>
      <c r="C144" s="546"/>
      <c r="D144" s="546"/>
      <c r="E144" s="546"/>
      <c r="F144" s="546"/>
      <c r="G144" s="546"/>
      <c r="H144" s="546"/>
      <c r="I144" s="546"/>
      <c r="J144" s="546"/>
      <c r="K144" s="546"/>
      <c r="L144" s="546"/>
      <c r="M144" s="546"/>
      <c r="N144" s="546"/>
      <c r="O144" s="546"/>
      <c r="P144" s="546"/>
      <c r="Q144" s="546"/>
      <c r="R144" s="546"/>
      <c r="S144" s="546"/>
      <c r="T144" s="546"/>
      <c r="U144" s="546"/>
      <c r="V144" s="546"/>
      <c r="W144" s="546"/>
      <c r="X144" s="546"/>
      <c r="Y144" s="546"/>
      <c r="Z144" s="546"/>
      <c r="AA144" s="546"/>
      <c r="AB144" s="546"/>
      <c r="AC144" s="546"/>
      <c r="AD144" s="546"/>
      <c r="AE144" s="546"/>
      <c r="AF144" s="546"/>
      <c r="AG144" s="546"/>
      <c r="AH144" s="546"/>
      <c r="AI144" s="546"/>
      <c r="AJ144" s="546"/>
      <c r="AK144" s="546"/>
      <c r="AL144" s="546"/>
      <c r="AM144" s="546"/>
      <c r="AN144" s="546"/>
      <c r="AO144" s="546"/>
      <c r="AP144" s="546"/>
      <c r="AQ144" s="546"/>
      <c r="AR144" s="546"/>
      <c r="AS144" s="546"/>
      <c r="AT144" s="546"/>
      <c r="AU144" s="546"/>
      <c r="AV144" s="546"/>
      <c r="AW144" s="546"/>
      <c r="AX144" s="546"/>
      <c r="AY144" s="546"/>
      <c r="AZ144" s="546"/>
      <c r="BA144" s="546"/>
      <c r="BB144" s="546"/>
      <c r="BC144" s="546"/>
      <c r="BD144" s="546"/>
      <c r="BE144" s="546"/>
      <c r="BF144" s="546"/>
      <c r="BG144" s="546"/>
      <c r="BH144" s="395"/>
    </row>
    <row r="145" spans="2:70" s="189" customFormat="1" ht="39.75" customHeight="1">
      <c r="B145" s="869" t="s">
        <v>552</v>
      </c>
      <c r="C145" s="870"/>
      <c r="D145" s="870"/>
      <c r="E145" s="870"/>
      <c r="F145" s="870"/>
      <c r="G145" s="870"/>
      <c r="H145" s="870"/>
      <c r="I145" s="870"/>
      <c r="J145" s="870"/>
      <c r="K145" s="870"/>
      <c r="L145" s="870"/>
      <c r="M145" s="870"/>
      <c r="N145" s="870"/>
      <c r="O145" s="870"/>
      <c r="P145" s="870"/>
      <c r="Q145" s="871"/>
      <c r="R145" s="872"/>
      <c r="S145" s="873"/>
      <c r="T145" s="873"/>
      <c r="U145" s="873"/>
      <c r="V145" s="873"/>
      <c r="W145" s="873"/>
      <c r="X145" s="873"/>
      <c r="Y145" s="873"/>
      <c r="Z145" s="873"/>
      <c r="AA145" s="873"/>
      <c r="AB145" s="873"/>
      <c r="AC145" s="873"/>
      <c r="AD145" s="873"/>
      <c r="AE145" s="873"/>
      <c r="AF145" s="873"/>
      <c r="AG145" s="873"/>
      <c r="AH145" s="873"/>
      <c r="AI145" s="873"/>
      <c r="AJ145" s="873"/>
      <c r="AK145" s="873"/>
      <c r="AL145" s="873"/>
      <c r="AM145" s="874" t="s">
        <v>209</v>
      </c>
      <c r="AN145" s="875"/>
      <c r="AO145" s="875"/>
      <c r="AP145" s="875"/>
      <c r="AQ145" s="875"/>
      <c r="AR145" s="875"/>
      <c r="AS145" s="875"/>
      <c r="AT145" s="875"/>
      <c r="AU145" s="875"/>
      <c r="AV145" s="876"/>
      <c r="AW145" s="877"/>
      <c r="AX145" s="878"/>
      <c r="AY145" s="878"/>
      <c r="AZ145" s="878"/>
      <c r="BA145" s="878"/>
      <c r="BB145" s="878"/>
      <c r="BC145" s="878"/>
      <c r="BD145" s="878"/>
      <c r="BE145" s="878"/>
      <c r="BF145" s="878"/>
      <c r="BG145" s="879"/>
      <c r="BH145" s="395"/>
    </row>
    <row r="146" spans="2:70" s="189" customFormat="1" ht="39.75" customHeight="1">
      <c r="B146" s="880" t="s">
        <v>210</v>
      </c>
      <c r="C146" s="880"/>
      <c r="D146" s="880"/>
      <c r="E146" s="880"/>
      <c r="F146" s="880"/>
      <c r="G146" s="880"/>
      <c r="H146" s="880"/>
      <c r="I146" s="869"/>
      <c r="J146" s="881"/>
      <c r="K146" s="873"/>
      <c r="L146" s="873"/>
      <c r="M146" s="873"/>
      <c r="N146" s="873"/>
      <c r="O146" s="873"/>
      <c r="P146" s="873"/>
      <c r="Q146" s="873"/>
      <c r="R146" s="873"/>
      <c r="S146" s="873"/>
      <c r="T146" s="873"/>
      <c r="U146" s="873"/>
      <c r="V146" s="873"/>
      <c r="W146" s="873"/>
      <c r="X146" s="873"/>
      <c r="Y146" s="873"/>
      <c r="Z146" s="873"/>
      <c r="AA146" s="873"/>
      <c r="AB146" s="873"/>
      <c r="AC146" s="873"/>
      <c r="AD146" s="873"/>
      <c r="AE146" s="873"/>
      <c r="AF146" s="873"/>
      <c r="AG146" s="873"/>
      <c r="AH146" s="873"/>
      <c r="AI146" s="873"/>
      <c r="AJ146" s="873"/>
      <c r="AK146" s="873"/>
      <c r="AL146" s="873"/>
      <c r="AM146" s="874" t="s">
        <v>211</v>
      </c>
      <c r="AN146" s="875"/>
      <c r="AO146" s="875"/>
      <c r="AP146" s="875"/>
      <c r="AQ146" s="875"/>
      <c r="AR146" s="875"/>
      <c r="AS146" s="875"/>
      <c r="AT146" s="875"/>
      <c r="AU146" s="875"/>
      <c r="AV146" s="876"/>
      <c r="AW146" s="877"/>
      <c r="AX146" s="878"/>
      <c r="AY146" s="878"/>
      <c r="AZ146" s="878"/>
      <c r="BA146" s="878"/>
      <c r="BB146" s="878"/>
      <c r="BC146" s="878"/>
      <c r="BD146" s="878"/>
      <c r="BE146" s="878"/>
      <c r="BF146" s="878"/>
      <c r="BG146" s="879"/>
      <c r="BH146" s="395"/>
    </row>
    <row r="147" spans="2:70" s="189" customFormat="1" ht="25.5" hidden="1" customHeight="1">
      <c r="B147" s="191"/>
      <c r="C147" s="191"/>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row>
    <row r="148" spans="2:70" s="189" customFormat="1" ht="18" hidden="1" customHeight="1">
      <c r="X148" s="192"/>
      <c r="Y148" s="193"/>
    </row>
    <row r="149" spans="2:70" ht="71.099999999999994" hidden="1" customHeight="1">
      <c r="B149" s="862"/>
      <c r="C149" s="863"/>
      <c r="D149" s="863"/>
      <c r="E149" s="863"/>
      <c r="F149" s="863"/>
      <c r="G149" s="863"/>
      <c r="H149" s="863"/>
      <c r="I149" s="863"/>
      <c r="J149" s="863"/>
      <c r="K149" s="863"/>
      <c r="L149" s="863"/>
      <c r="M149" s="863"/>
      <c r="N149" s="863"/>
      <c r="O149" s="863"/>
      <c r="P149" s="863"/>
      <c r="Q149" s="863"/>
      <c r="R149" s="863"/>
      <c r="S149" s="863"/>
      <c r="T149" s="863"/>
      <c r="U149" s="863"/>
      <c r="V149" s="863"/>
      <c r="W149" s="863"/>
      <c r="X149" s="863"/>
      <c r="Y149" s="863"/>
      <c r="Z149" s="863"/>
      <c r="AA149" s="863"/>
      <c r="AB149" s="863"/>
      <c r="AC149" s="863"/>
      <c r="AD149" s="863"/>
      <c r="AE149" s="863"/>
      <c r="AF149" s="863"/>
      <c r="AG149" s="863"/>
      <c r="AH149" s="863"/>
      <c r="AI149" s="863"/>
      <c r="AJ149" s="863"/>
      <c r="AK149" s="863"/>
      <c r="AL149" s="863"/>
      <c r="AM149" s="863"/>
      <c r="AN149" s="863"/>
      <c r="AO149" s="863"/>
      <c r="AP149" s="863"/>
      <c r="AQ149" s="863"/>
      <c r="AR149" s="863"/>
      <c r="AS149" s="863"/>
      <c r="AT149" s="863"/>
      <c r="AU149" s="863"/>
      <c r="AV149" s="863"/>
      <c r="AW149" s="863"/>
      <c r="AX149" s="863"/>
      <c r="AY149" s="863"/>
      <c r="AZ149" s="863"/>
      <c r="BA149" s="863"/>
      <c r="BB149" s="863"/>
      <c r="BC149" s="863"/>
      <c r="BD149" s="863"/>
      <c r="BE149" s="863"/>
      <c r="BF149" s="863"/>
      <c r="BG149" s="863"/>
      <c r="BH149" s="863"/>
      <c r="BI149" s="863"/>
      <c r="BJ149" s="863"/>
    </row>
    <row r="150" spans="2:70" ht="25.5" customHeight="1">
      <c r="B150" s="194"/>
      <c r="C150" s="37"/>
      <c r="D150" s="37"/>
      <c r="E150" s="37"/>
      <c r="M150" s="37"/>
    </row>
    <row r="151" spans="2:70" s="234" customFormat="1" ht="51.75" hidden="1" customHeight="1">
      <c r="B151" s="882" t="s">
        <v>292</v>
      </c>
      <c r="C151" s="882"/>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882"/>
      <c r="AM151" s="882"/>
      <c r="AN151" s="882"/>
      <c r="AO151" s="882"/>
      <c r="AP151" s="882"/>
      <c r="AQ151" s="882"/>
      <c r="AR151" s="882"/>
      <c r="AS151" s="882"/>
      <c r="AT151" s="882"/>
      <c r="AU151" s="882"/>
      <c r="AV151" s="882"/>
      <c r="AW151" s="882"/>
      <c r="AX151" s="882"/>
      <c r="AY151" s="882"/>
      <c r="AZ151" s="882"/>
      <c r="BA151" s="882"/>
      <c r="BB151" s="882"/>
      <c r="BC151" s="882"/>
      <c r="BD151" s="882"/>
      <c r="BE151" s="882"/>
      <c r="BF151" s="882"/>
      <c r="BG151" s="882"/>
      <c r="BI151" s="195"/>
      <c r="BJ151" s="195"/>
    </row>
    <row r="152" spans="2:70" s="232" customFormat="1" ht="55.5" hidden="1" customHeight="1">
      <c r="B152" s="883" t="s">
        <v>275</v>
      </c>
      <c r="C152" s="883"/>
      <c r="D152" s="883"/>
      <c r="E152" s="883"/>
      <c r="F152" s="883"/>
      <c r="G152" s="883"/>
      <c r="H152" s="883"/>
      <c r="I152" s="883"/>
      <c r="J152" s="883"/>
      <c r="K152" s="883"/>
      <c r="L152" s="883"/>
      <c r="M152" s="883"/>
      <c r="N152" s="883"/>
      <c r="O152" s="883"/>
      <c r="P152" s="883"/>
      <c r="Q152" s="883"/>
      <c r="R152" s="883"/>
      <c r="S152" s="883"/>
      <c r="T152" s="883"/>
      <c r="U152" s="883"/>
      <c r="V152" s="883"/>
      <c r="W152" s="883"/>
      <c r="X152" s="883"/>
      <c r="Y152" s="883"/>
      <c r="Z152" s="883"/>
      <c r="AA152" s="883"/>
      <c r="AB152" s="883"/>
      <c r="AC152" s="883"/>
      <c r="AD152" s="883"/>
      <c r="AE152" s="883"/>
      <c r="AF152" s="883"/>
      <c r="AG152" s="883"/>
      <c r="AH152" s="883"/>
      <c r="AI152" s="883"/>
      <c r="AJ152" s="883"/>
      <c r="AK152" s="883"/>
      <c r="AL152" s="883"/>
      <c r="AM152" s="883"/>
      <c r="AN152" s="883"/>
      <c r="AO152" s="883"/>
      <c r="AP152" s="883"/>
      <c r="AQ152" s="883"/>
      <c r="AR152" s="883"/>
      <c r="AS152" s="883"/>
      <c r="AT152" s="883"/>
      <c r="AU152" s="883"/>
      <c r="AV152" s="883"/>
      <c r="AW152" s="883"/>
      <c r="AX152" s="883"/>
      <c r="AY152" s="883"/>
      <c r="AZ152" s="883"/>
      <c r="BA152" s="883"/>
      <c r="BB152" s="883"/>
      <c r="BC152" s="883"/>
      <c r="BD152" s="883"/>
      <c r="BE152" s="883"/>
      <c r="BF152" s="883"/>
      <c r="BG152" s="883"/>
      <c r="BI152" s="213"/>
      <c r="BJ152" s="213"/>
    </row>
    <row r="153" spans="2:70" s="168" customFormat="1" ht="17.25" hidden="1" customHeight="1">
      <c r="B153" s="212"/>
      <c r="C153" s="864" t="s">
        <v>291</v>
      </c>
      <c r="D153" s="865"/>
      <c r="E153" s="865"/>
      <c r="F153" s="865"/>
      <c r="G153" s="865"/>
      <c r="H153" s="865"/>
      <c r="I153" s="865"/>
      <c r="J153" s="865"/>
      <c r="K153" s="865"/>
      <c r="L153" s="865"/>
      <c r="M153" s="865"/>
      <c r="N153" s="865"/>
      <c r="O153" s="865"/>
      <c r="P153" s="865"/>
      <c r="Q153" s="865"/>
      <c r="R153" s="865"/>
      <c r="S153" s="865"/>
      <c r="T153" s="865"/>
      <c r="U153" s="865"/>
      <c r="V153" s="865"/>
      <c r="W153" s="865"/>
      <c r="X153" s="865"/>
      <c r="Y153" s="865"/>
      <c r="Z153" s="865"/>
      <c r="AA153" s="865"/>
      <c r="AB153" s="865"/>
      <c r="AC153" s="865"/>
      <c r="AD153" s="865"/>
      <c r="AE153" s="865"/>
      <c r="AF153" s="865"/>
      <c r="AG153" s="865"/>
      <c r="AH153" s="865"/>
      <c r="AI153" s="865"/>
      <c r="AJ153" s="865"/>
      <c r="AK153" s="865"/>
      <c r="AL153" s="865"/>
      <c r="AM153" s="865"/>
      <c r="AN153" s="865"/>
      <c r="AO153" s="865"/>
      <c r="AP153" s="865"/>
      <c r="AQ153" s="865"/>
      <c r="AR153" s="865"/>
      <c r="AS153" s="865"/>
      <c r="AT153" s="865"/>
      <c r="AU153" s="865"/>
      <c r="AV153" s="865"/>
      <c r="AW153" s="865"/>
      <c r="AX153" s="865"/>
      <c r="AY153" s="865"/>
      <c r="AZ153" s="865"/>
      <c r="BA153" s="865"/>
      <c r="BB153" s="865"/>
      <c r="BC153" s="865"/>
    </row>
    <row r="154" spans="2:70" s="248" customFormat="1" ht="45" hidden="1" customHeight="1" thickBot="1">
      <c r="B154" s="249" t="s">
        <v>290</v>
      </c>
      <c r="C154" s="868" t="s">
        <v>280</v>
      </c>
      <c r="D154" s="868"/>
      <c r="E154" s="868"/>
      <c r="F154" s="868"/>
      <c r="G154" s="868"/>
      <c r="H154" s="868"/>
      <c r="I154" s="868"/>
      <c r="J154" s="868"/>
      <c r="K154" s="868"/>
      <c r="L154" s="868"/>
      <c r="M154" s="868"/>
      <c r="N154" s="868"/>
      <c r="O154" s="868"/>
      <c r="P154" s="868"/>
      <c r="Q154" s="868"/>
      <c r="R154" s="868"/>
      <c r="S154" s="868"/>
      <c r="T154" s="868"/>
      <c r="U154" s="868"/>
      <c r="V154" s="868"/>
      <c r="W154" s="868"/>
      <c r="X154" s="868"/>
      <c r="Y154" s="868"/>
      <c r="Z154" s="868"/>
      <c r="AA154" s="868"/>
      <c r="AB154" s="868"/>
      <c r="AC154" s="868"/>
      <c r="AD154" s="868"/>
      <c r="AE154" s="868"/>
      <c r="AF154" s="868"/>
      <c r="AG154" s="868"/>
      <c r="AH154" s="868"/>
      <c r="AI154" s="868"/>
      <c r="AJ154" s="868"/>
      <c r="AK154" s="868"/>
      <c r="AL154" s="868"/>
      <c r="AM154" s="868"/>
      <c r="AN154" s="868"/>
      <c r="AO154" s="868"/>
      <c r="AP154" s="868"/>
      <c r="AQ154" s="868"/>
      <c r="AR154" s="868"/>
      <c r="AS154" s="868"/>
      <c r="AT154" s="868"/>
      <c r="AU154" s="868"/>
      <c r="AV154" s="868"/>
      <c r="AW154" s="868"/>
      <c r="AX154" s="868"/>
      <c r="AY154" s="868"/>
      <c r="AZ154" s="868"/>
      <c r="BA154" s="868"/>
      <c r="BB154" s="868"/>
      <c r="BC154" s="868"/>
      <c r="BD154" s="868"/>
      <c r="BE154" s="868"/>
      <c r="BF154" s="868"/>
      <c r="BG154" s="868"/>
    </row>
    <row r="155" spans="2:70" s="197" customFormat="1" ht="129" hidden="1" customHeight="1" thickBot="1">
      <c r="B155" s="246"/>
      <c r="C155" s="247"/>
      <c r="D155" s="247"/>
      <c r="E155" s="866" t="s">
        <v>276</v>
      </c>
      <c r="F155" s="866"/>
      <c r="G155" s="866"/>
      <c r="H155" s="866"/>
      <c r="I155" s="866"/>
      <c r="J155" s="866"/>
      <c r="K155" s="866"/>
      <c r="L155" s="866"/>
      <c r="M155" s="866"/>
      <c r="N155" s="866"/>
      <c r="O155" s="866"/>
      <c r="P155" s="866"/>
      <c r="Q155" s="866"/>
      <c r="R155" s="866"/>
      <c r="S155" s="866"/>
      <c r="T155" s="866"/>
      <c r="U155" s="866"/>
      <c r="V155" s="866"/>
      <c r="W155" s="866"/>
      <c r="X155" s="866"/>
      <c r="Y155" s="866"/>
      <c r="Z155" s="866"/>
      <c r="AA155" s="866"/>
      <c r="AB155" s="866"/>
      <c r="AC155" s="866"/>
      <c r="AD155" s="866"/>
      <c r="AE155" s="866"/>
      <c r="AF155" s="866"/>
      <c r="AG155" s="866"/>
      <c r="AH155" s="866"/>
      <c r="AI155" s="866"/>
      <c r="AJ155" s="866"/>
      <c r="AK155" s="866"/>
      <c r="AL155" s="866"/>
      <c r="AM155" s="866"/>
      <c r="AN155" s="866"/>
      <c r="AO155" s="866"/>
      <c r="AP155" s="866"/>
      <c r="AQ155" s="866"/>
      <c r="AR155" s="866"/>
      <c r="AS155" s="866"/>
      <c r="AT155" s="866"/>
      <c r="AU155" s="866"/>
      <c r="AV155" s="866"/>
      <c r="AW155" s="866"/>
      <c r="AX155" s="866"/>
      <c r="AY155" s="866"/>
      <c r="AZ155" s="866"/>
      <c r="BA155" s="866"/>
      <c r="BB155" s="866"/>
      <c r="BC155" s="866"/>
      <c r="BD155" s="866"/>
      <c r="BE155" s="866"/>
      <c r="BF155" s="866"/>
      <c r="BG155" s="867"/>
      <c r="BH155" s="234"/>
      <c r="BR155" s="236"/>
    </row>
    <row r="156" spans="2:70" s="234" customFormat="1" ht="12.75" hidden="1" customHeight="1">
      <c r="B156" s="233"/>
    </row>
    <row r="157" spans="2:70" s="197" customFormat="1" ht="31.5" hidden="1" customHeight="1">
      <c r="B157" s="237"/>
      <c r="C157" s="238"/>
      <c r="D157" s="231"/>
      <c r="E157" s="231"/>
      <c r="F157" s="231"/>
      <c r="G157" s="231"/>
      <c r="H157" s="231"/>
      <c r="I157" s="231"/>
      <c r="J157" s="231"/>
      <c r="K157" s="231"/>
      <c r="L157" s="238"/>
      <c r="M157" s="238"/>
      <c r="N157" s="238"/>
      <c r="O157" s="238"/>
      <c r="P157" s="238"/>
      <c r="Q157" s="238"/>
      <c r="R157" s="238"/>
      <c r="S157" s="238"/>
      <c r="T157" s="238"/>
      <c r="U157" s="238"/>
      <c r="V157" s="238"/>
      <c r="W157" s="238"/>
      <c r="X157" s="239"/>
      <c r="Y157" s="239"/>
      <c r="Z157" s="239"/>
      <c r="AA157" s="238"/>
      <c r="AB157" s="238"/>
      <c r="AC157" s="238"/>
      <c r="AD157" s="238"/>
      <c r="AE157" s="238"/>
      <c r="AF157" s="238"/>
      <c r="AG157" s="238"/>
      <c r="AH157" s="238"/>
      <c r="AI157" s="238"/>
      <c r="AJ157" s="238"/>
      <c r="AK157" s="238"/>
      <c r="AL157" s="238"/>
      <c r="AM157" s="238"/>
      <c r="AN157" s="238"/>
      <c r="AO157" s="238"/>
      <c r="AP157" s="238"/>
      <c r="AQ157" s="238"/>
      <c r="AR157" s="238"/>
      <c r="AS157" s="238"/>
      <c r="AT157" s="238"/>
      <c r="AU157" s="238"/>
      <c r="AV157" s="238"/>
      <c r="AW157" s="238"/>
      <c r="AX157" s="238"/>
      <c r="AY157" s="238"/>
      <c r="AZ157" s="238"/>
      <c r="BA157" s="238"/>
      <c r="BB157" s="238"/>
      <c r="BC157" s="238"/>
      <c r="BD157" s="238"/>
      <c r="BE157" s="238"/>
      <c r="BF157" s="238"/>
      <c r="BG157" s="238"/>
      <c r="BH157" s="234"/>
    </row>
    <row r="158" spans="2:70" s="234" customFormat="1" ht="24" hidden="1" customHeight="1">
      <c r="B158" s="237"/>
      <c r="C158" s="240"/>
      <c r="D158" s="241"/>
      <c r="E158" s="241"/>
      <c r="F158" s="241"/>
      <c r="G158" s="241"/>
      <c r="H158" s="241"/>
      <c r="I158" s="241"/>
      <c r="J158" s="241"/>
      <c r="K158" s="241"/>
      <c r="L158" s="240"/>
      <c r="M158" s="240"/>
      <c r="N158" s="240"/>
      <c r="O158" s="240"/>
      <c r="P158" s="240"/>
      <c r="Q158" s="240"/>
      <c r="R158" s="240"/>
      <c r="S158" s="240"/>
      <c r="T158" s="240"/>
      <c r="U158" s="240"/>
      <c r="V158" s="240"/>
      <c r="W158" s="240"/>
      <c r="X158" s="242"/>
      <c r="Y158" s="242"/>
      <c r="Z158" s="242"/>
      <c r="AA158" s="243"/>
      <c r="AB158" s="240"/>
      <c r="AC158" s="240"/>
      <c r="AD158" s="240"/>
      <c r="AE158" s="240"/>
      <c r="AF158" s="240"/>
      <c r="AG158" s="240"/>
      <c r="AH158" s="240"/>
      <c r="AI158" s="244"/>
      <c r="AJ158" s="244"/>
      <c r="AK158" s="244"/>
      <c r="AL158" s="244"/>
      <c r="AM158" s="245"/>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row>
    <row r="159" spans="2:70" s="234" customFormat="1" ht="35.25" hidden="1" customHeight="1">
      <c r="B159" s="237"/>
      <c r="C159" s="238"/>
      <c r="D159" s="231"/>
      <c r="E159" s="231"/>
      <c r="F159" s="231"/>
      <c r="G159" s="231"/>
      <c r="H159" s="231"/>
      <c r="I159" s="231"/>
      <c r="J159" s="231"/>
      <c r="K159" s="231"/>
      <c r="L159" s="245"/>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row>
    <row r="160" spans="2:70" s="234" customFormat="1" ht="7.5" hidden="1" customHeight="1">
      <c r="B160" s="233"/>
    </row>
    <row r="161" spans="1:70" s="234" customFormat="1" ht="57.75" hidden="1" customHeight="1">
      <c r="B161" s="233"/>
      <c r="C161" s="473" t="s">
        <v>274</v>
      </c>
      <c r="D161" s="473"/>
      <c r="E161" s="473"/>
      <c r="F161" s="473"/>
      <c r="G161" s="473"/>
      <c r="H161" s="473"/>
      <c r="I161" s="473"/>
      <c r="J161" s="473"/>
      <c r="K161" s="473"/>
      <c r="L161" s="500">
        <f>K107</f>
        <v>0</v>
      </c>
      <c r="M161" s="501"/>
      <c r="N161" s="501"/>
      <c r="O161" s="501"/>
      <c r="P161" s="501"/>
      <c r="Q161" s="501"/>
      <c r="R161" s="501"/>
      <c r="S161" s="501"/>
      <c r="T161" s="501"/>
      <c r="U161" s="501"/>
      <c r="V161" s="444" t="s">
        <v>277</v>
      </c>
      <c r="W161" s="444"/>
      <c r="X161" s="444"/>
      <c r="Y161" s="444"/>
      <c r="Z161" s="444"/>
      <c r="AA161" s="444"/>
      <c r="AB161" s="444"/>
      <c r="AC161" s="444"/>
      <c r="AD161" s="445"/>
      <c r="AE161" s="445"/>
      <c r="AF161" s="445"/>
      <c r="AG161" s="445"/>
      <c r="AH161" s="445"/>
      <c r="AI161" s="445"/>
      <c r="AJ161" s="445"/>
      <c r="AK161" s="445"/>
      <c r="AL161" s="445"/>
      <c r="AM161" s="445"/>
      <c r="AN161" s="445"/>
      <c r="AO161" s="146"/>
      <c r="AP161" s="446" t="s">
        <v>278</v>
      </c>
      <c r="AQ161" s="447"/>
      <c r="AR161" s="447"/>
      <c r="AS161" s="447"/>
      <c r="AT161" s="447"/>
      <c r="AU161" s="447"/>
      <c r="AV161" s="447"/>
      <c r="AW161" s="447"/>
      <c r="AX161" s="448">
        <f>BA79</f>
        <v>0</v>
      </c>
      <c r="AY161" s="448"/>
      <c r="AZ161" s="448"/>
      <c r="BA161" s="448"/>
      <c r="BB161" s="448"/>
      <c r="BC161" s="448"/>
      <c r="BD161" s="448"/>
      <c r="BE161" s="448"/>
      <c r="BF161" s="448"/>
      <c r="BG161" s="448"/>
      <c r="BH161" s="448"/>
      <c r="BI161" s="218"/>
    </row>
    <row r="162" spans="1:70" s="224" customFormat="1" ht="51.75" hidden="1" customHeight="1">
      <c r="B162" s="229"/>
      <c r="C162" s="230"/>
      <c r="D162" s="230"/>
      <c r="E162" s="230"/>
      <c r="F162" s="230"/>
      <c r="G162" s="230"/>
      <c r="H162" s="230"/>
      <c r="I162" s="230"/>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I162" s="195"/>
      <c r="BJ162" s="195"/>
    </row>
    <row r="163" spans="1:70" ht="51.75" hidden="1" customHeight="1">
      <c r="B163" s="882" t="s">
        <v>292</v>
      </c>
      <c r="C163" s="892"/>
      <c r="D163" s="892"/>
      <c r="E163" s="892"/>
      <c r="F163" s="892"/>
      <c r="G163" s="892"/>
      <c r="H163" s="892"/>
      <c r="I163" s="892"/>
      <c r="J163" s="892"/>
      <c r="K163" s="892"/>
      <c r="L163" s="892"/>
      <c r="M163" s="892"/>
      <c r="N163" s="892"/>
      <c r="O163" s="892"/>
      <c r="P163" s="892"/>
      <c r="Q163" s="892"/>
      <c r="R163" s="892"/>
      <c r="S163" s="892"/>
      <c r="T163" s="892"/>
      <c r="U163" s="892"/>
      <c r="V163" s="892"/>
      <c r="W163" s="892"/>
      <c r="X163" s="892"/>
      <c r="Y163" s="892"/>
      <c r="Z163" s="892"/>
      <c r="AA163" s="892"/>
      <c r="AB163" s="892"/>
      <c r="AC163" s="892"/>
      <c r="AD163" s="892"/>
      <c r="AE163" s="892"/>
      <c r="AF163" s="892"/>
      <c r="AG163" s="892"/>
      <c r="AH163" s="892"/>
      <c r="AI163" s="892"/>
      <c r="AJ163" s="892"/>
      <c r="AK163" s="892"/>
      <c r="AL163" s="892"/>
      <c r="AM163" s="892"/>
      <c r="AN163" s="892"/>
      <c r="AO163" s="892"/>
      <c r="AP163" s="892"/>
      <c r="AQ163" s="892"/>
      <c r="AR163" s="892"/>
      <c r="AS163" s="892"/>
      <c r="AT163" s="892"/>
      <c r="AU163" s="892"/>
      <c r="AV163" s="892"/>
      <c r="AW163" s="892"/>
      <c r="AX163" s="892"/>
      <c r="AY163" s="892"/>
      <c r="AZ163" s="892"/>
      <c r="BA163" s="892"/>
      <c r="BB163" s="892"/>
      <c r="BC163" s="892"/>
      <c r="BD163" s="892"/>
      <c r="BE163" s="892"/>
      <c r="BF163" s="892"/>
      <c r="BG163" s="892"/>
      <c r="BI163" s="195"/>
      <c r="BJ163" s="195"/>
    </row>
    <row r="164" spans="1:70" s="39" customFormat="1" ht="39" hidden="1" customHeight="1">
      <c r="B164" s="891" t="s">
        <v>248</v>
      </c>
      <c r="C164" s="883"/>
      <c r="D164" s="883"/>
      <c r="E164" s="883"/>
      <c r="F164" s="883"/>
      <c r="G164" s="883"/>
      <c r="H164" s="883"/>
      <c r="I164" s="883"/>
      <c r="J164" s="883"/>
      <c r="K164" s="883"/>
      <c r="L164" s="883"/>
      <c r="M164" s="883"/>
      <c r="N164" s="883"/>
      <c r="O164" s="883"/>
      <c r="P164" s="883"/>
      <c r="Q164" s="883"/>
      <c r="R164" s="883"/>
      <c r="S164" s="883"/>
      <c r="T164" s="883"/>
      <c r="U164" s="883"/>
      <c r="V164" s="883"/>
      <c r="W164" s="883"/>
      <c r="X164" s="883"/>
      <c r="Y164" s="883"/>
      <c r="Z164" s="883"/>
      <c r="AA164" s="883"/>
      <c r="AB164" s="883"/>
      <c r="AC164" s="883"/>
      <c r="AD164" s="883"/>
      <c r="AE164" s="883"/>
      <c r="AF164" s="883"/>
      <c r="AG164" s="883"/>
      <c r="AH164" s="883"/>
      <c r="AI164" s="883"/>
      <c r="AJ164" s="883"/>
      <c r="AK164" s="883"/>
      <c r="AL164" s="883"/>
      <c r="AM164" s="883"/>
      <c r="AN164" s="883"/>
      <c r="AO164" s="883"/>
      <c r="AP164" s="883"/>
      <c r="AQ164" s="883"/>
      <c r="AR164" s="883"/>
      <c r="AS164" s="883"/>
      <c r="AT164" s="883"/>
      <c r="AU164" s="883"/>
      <c r="AV164" s="883"/>
      <c r="AW164" s="883"/>
      <c r="AX164" s="883"/>
      <c r="AY164" s="883"/>
      <c r="AZ164" s="883"/>
      <c r="BA164" s="883"/>
      <c r="BB164" s="883"/>
      <c r="BC164" s="883"/>
      <c r="BD164" s="883"/>
      <c r="BE164" s="883"/>
      <c r="BF164" s="883"/>
      <c r="BG164" s="883"/>
      <c r="BI164" s="213"/>
      <c r="BJ164" s="213"/>
    </row>
    <row r="165" spans="1:70" s="168" customFormat="1" ht="17.25" hidden="1" customHeight="1">
      <c r="B165" s="212"/>
      <c r="C165" s="864" t="s">
        <v>291</v>
      </c>
      <c r="D165" s="865"/>
      <c r="E165" s="865"/>
      <c r="F165" s="865"/>
      <c r="G165" s="865"/>
      <c r="H165" s="865"/>
      <c r="I165" s="865"/>
      <c r="J165" s="865"/>
      <c r="K165" s="865"/>
      <c r="L165" s="865"/>
      <c r="M165" s="865"/>
      <c r="N165" s="865"/>
      <c r="O165" s="865"/>
      <c r="P165" s="865"/>
      <c r="Q165" s="865"/>
      <c r="R165" s="865"/>
      <c r="S165" s="865"/>
      <c r="T165" s="865"/>
      <c r="U165" s="865"/>
      <c r="V165" s="865"/>
      <c r="W165" s="865"/>
      <c r="X165" s="865"/>
      <c r="Y165" s="865"/>
      <c r="Z165" s="865"/>
      <c r="AA165" s="865"/>
      <c r="AB165" s="865"/>
      <c r="AC165" s="865"/>
      <c r="AD165" s="865"/>
      <c r="AE165" s="865"/>
      <c r="AF165" s="865"/>
      <c r="AG165" s="865"/>
      <c r="AH165" s="865"/>
      <c r="AI165" s="865"/>
      <c r="AJ165" s="865"/>
      <c r="AK165" s="865"/>
      <c r="AL165" s="865"/>
      <c r="AM165" s="865"/>
      <c r="AN165" s="865"/>
      <c r="AO165" s="865"/>
      <c r="AP165" s="865"/>
      <c r="AQ165" s="865"/>
      <c r="AR165" s="865"/>
      <c r="AS165" s="865"/>
      <c r="AT165" s="865"/>
      <c r="AU165" s="865"/>
      <c r="AV165" s="865"/>
      <c r="AW165" s="865"/>
      <c r="AX165" s="865"/>
      <c r="AY165" s="865"/>
      <c r="AZ165" s="865"/>
      <c r="BA165" s="865"/>
      <c r="BB165" s="865"/>
      <c r="BC165" s="865"/>
    </row>
    <row r="166" spans="1:70" ht="33.75" hidden="1" customHeight="1" thickBot="1">
      <c r="B166" s="868" t="s">
        <v>281</v>
      </c>
      <c r="C166" s="868"/>
      <c r="D166" s="868"/>
      <c r="E166" s="868"/>
      <c r="F166" s="868"/>
      <c r="G166" s="868"/>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868"/>
      <c r="AL166" s="868"/>
      <c r="AM166" s="868"/>
      <c r="AN166" s="868"/>
      <c r="AO166" s="868"/>
      <c r="AP166" s="868"/>
      <c r="AQ166" s="868"/>
      <c r="AR166" s="868"/>
      <c r="AS166" s="868"/>
      <c r="AT166" s="868"/>
      <c r="AU166" s="868"/>
      <c r="AV166" s="868"/>
      <c r="AW166" s="868"/>
      <c r="AX166" s="868"/>
      <c r="AY166" s="868"/>
      <c r="AZ166" s="868"/>
      <c r="BA166" s="868"/>
      <c r="BB166" s="868"/>
      <c r="BC166" s="868"/>
      <c r="BD166" s="868"/>
      <c r="BE166" s="868"/>
      <c r="BF166" s="868"/>
      <c r="BG166" s="868"/>
    </row>
    <row r="167" spans="1:70" s="197" customFormat="1" ht="31.5" hidden="1" customHeight="1">
      <c r="B167" s="497" t="s">
        <v>256</v>
      </c>
      <c r="C167" s="459" t="s">
        <v>282</v>
      </c>
      <c r="D167" s="460"/>
      <c r="E167" s="460"/>
      <c r="F167" s="460"/>
      <c r="G167" s="460"/>
      <c r="H167" s="460"/>
      <c r="I167" s="460"/>
      <c r="J167" s="460"/>
      <c r="K167" s="461"/>
      <c r="L167" s="459" t="s">
        <v>283</v>
      </c>
      <c r="M167" s="460"/>
      <c r="N167" s="460"/>
      <c r="O167" s="460"/>
      <c r="P167" s="460"/>
      <c r="Q167" s="460"/>
      <c r="R167" s="460"/>
      <c r="S167" s="460"/>
      <c r="T167" s="460"/>
      <c r="U167" s="460"/>
      <c r="V167" s="461"/>
      <c r="W167" s="459" t="s">
        <v>284</v>
      </c>
      <c r="X167" s="460"/>
      <c r="Y167" s="460"/>
      <c r="Z167" s="461"/>
      <c r="AA167" s="459" t="s">
        <v>285</v>
      </c>
      <c r="AB167" s="460"/>
      <c r="AC167" s="460"/>
      <c r="AD167" s="460"/>
      <c r="AE167" s="460"/>
      <c r="AF167" s="460"/>
      <c r="AG167" s="460"/>
      <c r="AH167" s="461"/>
      <c r="AI167" s="459" t="s">
        <v>286</v>
      </c>
      <c r="AJ167" s="460"/>
      <c r="AK167" s="460"/>
      <c r="AL167" s="461"/>
      <c r="AM167" s="544" t="s">
        <v>287</v>
      </c>
      <c r="AN167" s="460"/>
      <c r="AO167" s="460"/>
      <c r="AP167" s="460"/>
      <c r="AQ167" s="460"/>
      <c r="AR167" s="460"/>
      <c r="AS167" s="460"/>
      <c r="AT167" s="460"/>
      <c r="AU167" s="460"/>
      <c r="AV167" s="460"/>
      <c r="AW167" s="460"/>
      <c r="AX167" s="460"/>
      <c r="AY167" s="460"/>
      <c r="AZ167" s="461"/>
      <c r="BA167" s="459" t="s">
        <v>288</v>
      </c>
      <c r="BB167" s="460"/>
      <c r="BC167" s="460"/>
      <c r="BD167" s="460"/>
      <c r="BE167" s="460"/>
      <c r="BF167" s="460"/>
      <c r="BG167" s="483"/>
      <c r="BH167" s="37"/>
    </row>
    <row r="168" spans="1:70" ht="24" hidden="1" customHeight="1">
      <c r="B168" s="498"/>
      <c r="C168" s="408" t="str">
        <f>+国籍</f>
        <v>ネパール</v>
      </c>
      <c r="D168" s="449"/>
      <c r="E168" s="449"/>
      <c r="F168" s="449"/>
      <c r="G168" s="449"/>
      <c r="H168" s="449"/>
      <c r="I168" s="449"/>
      <c r="J168" s="449"/>
      <c r="K168" s="450"/>
      <c r="L168" s="462" t="s">
        <v>295</v>
      </c>
      <c r="M168" s="409"/>
      <c r="N168" s="409"/>
      <c r="O168" s="409"/>
      <c r="P168" s="409"/>
      <c r="Q168" s="409"/>
      <c r="R168" s="409"/>
      <c r="S168" s="409"/>
      <c r="T168" s="409"/>
      <c r="U168" s="409"/>
      <c r="V168" s="453"/>
      <c r="W168" s="408"/>
      <c r="X168" s="454"/>
      <c r="Y168" s="454"/>
      <c r="Z168" s="455"/>
      <c r="AA168" s="466"/>
      <c r="AB168" s="409"/>
      <c r="AC168" s="409"/>
      <c r="AD168" s="409"/>
      <c r="AE168" s="409"/>
      <c r="AF168" s="409"/>
      <c r="AG168" s="409"/>
      <c r="AH168" s="453"/>
      <c r="AI168" s="477">
        <f>DATEDIF(AA168,$AX$192,"Y")</f>
        <v>0</v>
      </c>
      <c r="AJ168" s="478"/>
      <c r="AK168" s="478"/>
      <c r="AL168" s="479"/>
      <c r="AM168" s="540">
        <f>I137</f>
        <v>0</v>
      </c>
      <c r="AN168" s="541"/>
      <c r="AO168" s="541"/>
      <c r="AP168" s="541"/>
      <c r="AQ168" s="541"/>
      <c r="AR168" s="541"/>
      <c r="AS168" s="541"/>
      <c r="AT168" s="541"/>
      <c r="AU168" s="541"/>
      <c r="AV168" s="541"/>
      <c r="AW168" s="541"/>
      <c r="AX168" s="541"/>
      <c r="AY168" s="541"/>
      <c r="AZ168" s="542"/>
      <c r="BA168" s="886" t="s">
        <v>296</v>
      </c>
      <c r="BB168" s="541"/>
      <c r="BC168" s="541"/>
      <c r="BD168" s="541"/>
      <c r="BE168" s="541"/>
      <c r="BF168" s="541"/>
      <c r="BG168" s="887"/>
    </row>
    <row r="169" spans="1:70" ht="35.25" hidden="1" customHeight="1" thickBot="1">
      <c r="A169" s="251" t="s">
        <v>294</v>
      </c>
      <c r="B169" s="499"/>
      <c r="C169" s="456" t="s">
        <v>289</v>
      </c>
      <c r="D169" s="457"/>
      <c r="E169" s="457"/>
      <c r="F169" s="457"/>
      <c r="G169" s="457"/>
      <c r="H169" s="457"/>
      <c r="I169" s="457"/>
      <c r="J169" s="457"/>
      <c r="K169" s="489"/>
      <c r="L169" s="543">
        <f>M109</f>
        <v>0</v>
      </c>
      <c r="M169" s="481"/>
      <c r="N169" s="481"/>
      <c r="O169" s="481"/>
      <c r="P169" s="481"/>
      <c r="Q169" s="481"/>
      <c r="R169" s="481"/>
      <c r="S169" s="481"/>
      <c r="T169" s="481"/>
      <c r="U169" s="481"/>
      <c r="V169" s="481"/>
      <c r="W169" s="481"/>
      <c r="X169" s="481"/>
      <c r="Y169" s="481"/>
      <c r="Z169" s="481"/>
      <c r="AA169" s="481"/>
      <c r="AB169" s="481"/>
      <c r="AC169" s="481"/>
      <c r="AD169" s="481"/>
      <c r="AE169" s="481"/>
      <c r="AF169" s="481"/>
      <c r="AG169" s="481"/>
      <c r="AH169" s="481"/>
      <c r="AI169" s="481"/>
      <c r="AJ169" s="481"/>
      <c r="AK169" s="481"/>
      <c r="AL169" s="481"/>
      <c r="AM169" s="481"/>
      <c r="AN169" s="481"/>
      <c r="AO169" s="481"/>
      <c r="AP169" s="481"/>
      <c r="AQ169" s="481"/>
      <c r="AR169" s="481"/>
      <c r="AS169" s="481"/>
      <c r="AT169" s="481"/>
      <c r="AU169" s="481"/>
      <c r="AV169" s="481"/>
      <c r="AW169" s="481"/>
      <c r="AX169" s="481"/>
      <c r="AY169" s="481"/>
      <c r="AZ169" s="481"/>
      <c r="BA169" s="481"/>
      <c r="BB169" s="481"/>
      <c r="BC169" s="481"/>
      <c r="BD169" s="481"/>
      <c r="BE169" s="481"/>
      <c r="BF169" s="481"/>
      <c r="BG169" s="482"/>
    </row>
    <row r="170" spans="1:70" s="197" customFormat="1" ht="31.5" hidden="1" customHeight="1">
      <c r="B170" s="441" t="s">
        <v>263</v>
      </c>
      <c r="C170" s="459" t="s">
        <v>282</v>
      </c>
      <c r="D170" s="460"/>
      <c r="E170" s="460"/>
      <c r="F170" s="460"/>
      <c r="G170" s="460"/>
      <c r="H170" s="460"/>
      <c r="I170" s="460"/>
      <c r="J170" s="460"/>
      <c r="K170" s="461"/>
      <c r="L170" s="459" t="s">
        <v>283</v>
      </c>
      <c r="M170" s="460"/>
      <c r="N170" s="460"/>
      <c r="O170" s="460"/>
      <c r="P170" s="460"/>
      <c r="Q170" s="460"/>
      <c r="R170" s="460"/>
      <c r="S170" s="460"/>
      <c r="T170" s="460"/>
      <c r="U170" s="460"/>
      <c r="V170" s="461"/>
      <c r="W170" s="459" t="s">
        <v>284</v>
      </c>
      <c r="X170" s="460"/>
      <c r="Y170" s="460"/>
      <c r="Z170" s="461"/>
      <c r="AA170" s="459" t="s">
        <v>285</v>
      </c>
      <c r="AB170" s="460"/>
      <c r="AC170" s="460"/>
      <c r="AD170" s="460"/>
      <c r="AE170" s="460"/>
      <c r="AF170" s="460"/>
      <c r="AG170" s="460"/>
      <c r="AH170" s="461"/>
      <c r="AI170" s="459" t="s">
        <v>286</v>
      </c>
      <c r="AJ170" s="460"/>
      <c r="AK170" s="460"/>
      <c r="AL170" s="461"/>
      <c r="AM170" s="459" t="s">
        <v>287</v>
      </c>
      <c r="AN170" s="460"/>
      <c r="AO170" s="460"/>
      <c r="AP170" s="460"/>
      <c r="AQ170" s="460"/>
      <c r="AR170" s="460"/>
      <c r="AS170" s="460"/>
      <c r="AT170" s="460"/>
      <c r="AU170" s="460"/>
      <c r="AV170" s="460"/>
      <c r="AW170" s="460"/>
      <c r="AX170" s="460"/>
      <c r="AY170" s="460"/>
      <c r="AZ170" s="461"/>
      <c r="BA170" s="459" t="s">
        <v>288</v>
      </c>
      <c r="BB170" s="460"/>
      <c r="BC170" s="460"/>
      <c r="BD170" s="460"/>
      <c r="BE170" s="460"/>
      <c r="BF170" s="460"/>
      <c r="BG170" s="483"/>
      <c r="BH170" s="37"/>
      <c r="BR170" s="221"/>
    </row>
    <row r="171" spans="1:70" ht="24" hidden="1" customHeight="1">
      <c r="B171" s="442"/>
      <c r="C171" s="451" t="str">
        <f>+国籍</f>
        <v>ネパール</v>
      </c>
      <c r="D171" s="452"/>
      <c r="E171" s="452"/>
      <c r="F171" s="452"/>
      <c r="G171" s="452"/>
      <c r="H171" s="452"/>
      <c r="I171" s="452"/>
      <c r="J171" s="452"/>
      <c r="K171" s="452"/>
      <c r="L171" s="451"/>
      <c r="M171" s="451"/>
      <c r="N171" s="451"/>
      <c r="O171" s="451"/>
      <c r="P171" s="451"/>
      <c r="Q171" s="451"/>
      <c r="R171" s="451"/>
      <c r="S171" s="451"/>
      <c r="T171" s="451"/>
      <c r="U171" s="451"/>
      <c r="V171" s="451"/>
      <c r="W171" s="451"/>
      <c r="X171" s="452"/>
      <c r="Y171" s="452"/>
      <c r="Z171" s="452"/>
      <c r="AA171" s="502"/>
      <c r="AB171" s="502"/>
      <c r="AC171" s="502"/>
      <c r="AD171" s="502"/>
      <c r="AE171" s="502"/>
      <c r="AF171" s="502"/>
      <c r="AG171" s="502"/>
      <c r="AH171" s="502"/>
      <c r="AI171" s="477">
        <f>DATEDIF(AA171,$AX$192,"Y")</f>
        <v>0</v>
      </c>
      <c r="AJ171" s="478"/>
      <c r="AK171" s="478"/>
      <c r="AL171" s="479"/>
      <c r="AM171" s="495"/>
      <c r="AN171" s="451"/>
      <c r="AO171" s="451"/>
      <c r="AP171" s="451"/>
      <c r="AQ171" s="451"/>
      <c r="AR171" s="451"/>
      <c r="AS171" s="451"/>
      <c r="AT171" s="451"/>
      <c r="AU171" s="451"/>
      <c r="AV171" s="451"/>
      <c r="AW171" s="451"/>
      <c r="AX171" s="451"/>
      <c r="AY171" s="451"/>
      <c r="AZ171" s="451"/>
      <c r="BA171" s="451" t="str">
        <f>IF(L172=M109,"同 居","別 居")</f>
        <v>同 居</v>
      </c>
      <c r="BB171" s="451"/>
      <c r="BC171" s="451"/>
      <c r="BD171" s="451"/>
      <c r="BE171" s="451"/>
      <c r="BF171" s="451"/>
      <c r="BG171" s="536"/>
    </row>
    <row r="172" spans="1:70" ht="35.25" hidden="1" customHeight="1" thickBot="1">
      <c r="B172" s="443"/>
      <c r="C172" s="456" t="s">
        <v>289</v>
      </c>
      <c r="D172" s="457"/>
      <c r="E172" s="457"/>
      <c r="F172" s="457"/>
      <c r="G172" s="457"/>
      <c r="H172" s="457"/>
      <c r="I172" s="457"/>
      <c r="J172" s="457"/>
      <c r="K172" s="458"/>
      <c r="L172" s="537">
        <f>+AK14</f>
        <v>0</v>
      </c>
      <c r="M172" s="538"/>
      <c r="N172" s="538"/>
      <c r="O172" s="538"/>
      <c r="P172" s="538"/>
      <c r="Q172" s="538"/>
      <c r="R172" s="538"/>
      <c r="S172" s="538"/>
      <c r="T172" s="538"/>
      <c r="U172" s="538"/>
      <c r="V172" s="538"/>
      <c r="W172" s="538"/>
      <c r="X172" s="538"/>
      <c r="Y172" s="538"/>
      <c r="Z172" s="538"/>
      <c r="AA172" s="538"/>
      <c r="AB172" s="538"/>
      <c r="AC172" s="538"/>
      <c r="AD172" s="538"/>
      <c r="AE172" s="538"/>
      <c r="AF172" s="538"/>
      <c r="AG172" s="538"/>
      <c r="AH172" s="538"/>
      <c r="AI172" s="538"/>
      <c r="AJ172" s="538"/>
      <c r="AK172" s="538"/>
      <c r="AL172" s="538"/>
      <c r="AM172" s="538"/>
      <c r="AN172" s="538"/>
      <c r="AO172" s="538"/>
      <c r="AP172" s="538"/>
      <c r="AQ172" s="538"/>
      <c r="AR172" s="538"/>
      <c r="AS172" s="538"/>
      <c r="AT172" s="538"/>
      <c r="AU172" s="538"/>
      <c r="AV172" s="538"/>
      <c r="AW172" s="538"/>
      <c r="AX172" s="538"/>
      <c r="AY172" s="538"/>
      <c r="AZ172" s="538"/>
      <c r="BA172" s="538"/>
      <c r="BB172" s="538"/>
      <c r="BC172" s="538"/>
      <c r="BD172" s="538"/>
      <c r="BE172" s="538"/>
      <c r="BF172" s="538"/>
      <c r="BG172" s="539"/>
    </row>
    <row r="173" spans="1:70" s="197" customFormat="1" ht="31.5" hidden="1" customHeight="1">
      <c r="B173" s="497" t="s">
        <v>264</v>
      </c>
      <c r="C173" s="459" t="s">
        <v>282</v>
      </c>
      <c r="D173" s="460"/>
      <c r="E173" s="460"/>
      <c r="F173" s="460"/>
      <c r="G173" s="460"/>
      <c r="H173" s="460"/>
      <c r="I173" s="460"/>
      <c r="J173" s="460"/>
      <c r="K173" s="461"/>
      <c r="L173" s="459" t="s">
        <v>283</v>
      </c>
      <c r="M173" s="460"/>
      <c r="N173" s="460"/>
      <c r="O173" s="460"/>
      <c r="P173" s="460"/>
      <c r="Q173" s="460"/>
      <c r="R173" s="460"/>
      <c r="S173" s="460"/>
      <c r="T173" s="460"/>
      <c r="U173" s="460"/>
      <c r="V173" s="461"/>
      <c r="W173" s="459" t="s">
        <v>284</v>
      </c>
      <c r="X173" s="460"/>
      <c r="Y173" s="460"/>
      <c r="Z173" s="461"/>
      <c r="AA173" s="459" t="s">
        <v>285</v>
      </c>
      <c r="AB173" s="460"/>
      <c r="AC173" s="460"/>
      <c r="AD173" s="460"/>
      <c r="AE173" s="460"/>
      <c r="AF173" s="460"/>
      <c r="AG173" s="460"/>
      <c r="AH173" s="461"/>
      <c r="AI173" s="459" t="s">
        <v>286</v>
      </c>
      <c r="AJ173" s="460"/>
      <c r="AK173" s="460"/>
      <c r="AL173" s="461"/>
      <c r="AM173" s="459" t="s">
        <v>287</v>
      </c>
      <c r="AN173" s="460"/>
      <c r="AO173" s="460"/>
      <c r="AP173" s="460"/>
      <c r="AQ173" s="460"/>
      <c r="AR173" s="460"/>
      <c r="AS173" s="460"/>
      <c r="AT173" s="460"/>
      <c r="AU173" s="460"/>
      <c r="AV173" s="460"/>
      <c r="AW173" s="460"/>
      <c r="AX173" s="460"/>
      <c r="AY173" s="460"/>
      <c r="AZ173" s="461"/>
      <c r="BA173" s="459" t="s">
        <v>288</v>
      </c>
      <c r="BB173" s="460"/>
      <c r="BC173" s="460"/>
      <c r="BD173" s="460"/>
      <c r="BE173" s="460"/>
      <c r="BF173" s="460"/>
      <c r="BG173" s="483"/>
      <c r="BH173" s="37"/>
    </row>
    <row r="174" spans="1:70" ht="24" hidden="1" customHeight="1">
      <c r="B174" s="498"/>
      <c r="C174" s="451" t="str">
        <f>+国籍</f>
        <v>ネパール</v>
      </c>
      <c r="D174" s="452"/>
      <c r="E174" s="452"/>
      <c r="F174" s="452"/>
      <c r="G174" s="452"/>
      <c r="H174" s="452"/>
      <c r="I174" s="452"/>
      <c r="J174" s="452"/>
      <c r="K174" s="452"/>
      <c r="L174" s="408"/>
      <c r="M174" s="409"/>
      <c r="N174" s="409"/>
      <c r="O174" s="409"/>
      <c r="P174" s="409"/>
      <c r="Q174" s="409"/>
      <c r="R174" s="409"/>
      <c r="S174" s="409"/>
      <c r="T174" s="409"/>
      <c r="U174" s="409"/>
      <c r="V174" s="453"/>
      <c r="W174" s="408"/>
      <c r="X174" s="454"/>
      <c r="Y174" s="454"/>
      <c r="Z174" s="455"/>
      <c r="AA174" s="466"/>
      <c r="AB174" s="409"/>
      <c r="AC174" s="409"/>
      <c r="AD174" s="409"/>
      <c r="AE174" s="409"/>
      <c r="AF174" s="409"/>
      <c r="AG174" s="409"/>
      <c r="AH174" s="453"/>
      <c r="AI174" s="477">
        <f>DATEDIF(AA174,$AX$192,"Y")</f>
        <v>0</v>
      </c>
      <c r="AJ174" s="478"/>
      <c r="AK174" s="478"/>
      <c r="AL174" s="479"/>
      <c r="AM174" s="885"/>
      <c r="AN174" s="409"/>
      <c r="AO174" s="409"/>
      <c r="AP174" s="409"/>
      <c r="AQ174" s="409"/>
      <c r="AR174" s="409"/>
      <c r="AS174" s="409"/>
      <c r="AT174" s="409"/>
      <c r="AU174" s="409"/>
      <c r="AV174" s="409"/>
      <c r="AW174" s="409"/>
      <c r="AX174" s="409"/>
      <c r="AY174" s="409"/>
      <c r="AZ174" s="453"/>
      <c r="BA174" s="408" t="str">
        <f>IF(L175=M109,"同 居","別 居")</f>
        <v>同 居</v>
      </c>
      <c r="BB174" s="409"/>
      <c r="BC174" s="409"/>
      <c r="BD174" s="409"/>
      <c r="BE174" s="409"/>
      <c r="BF174" s="409"/>
      <c r="BG174" s="410"/>
    </row>
    <row r="175" spans="1:70" ht="35.25" hidden="1" customHeight="1" thickBot="1">
      <c r="A175" s="222" t="s">
        <v>254</v>
      </c>
      <c r="B175" s="499"/>
      <c r="C175" s="456" t="s">
        <v>289</v>
      </c>
      <c r="D175" s="457"/>
      <c r="E175" s="457"/>
      <c r="F175" s="457"/>
      <c r="G175" s="457"/>
      <c r="H175" s="457"/>
      <c r="I175" s="457"/>
      <c r="J175" s="457"/>
      <c r="K175" s="489"/>
      <c r="L175" s="480">
        <f>+AK15</f>
        <v>0</v>
      </c>
      <c r="M175" s="481"/>
      <c r="N175" s="481"/>
      <c r="O175" s="481"/>
      <c r="P175" s="481"/>
      <c r="Q175" s="481"/>
      <c r="R175" s="481"/>
      <c r="S175" s="481"/>
      <c r="T175" s="481"/>
      <c r="U175" s="481"/>
      <c r="V175" s="481"/>
      <c r="W175" s="481"/>
      <c r="X175" s="481"/>
      <c r="Y175" s="481"/>
      <c r="Z175" s="481"/>
      <c r="AA175" s="481"/>
      <c r="AB175" s="481"/>
      <c r="AC175" s="481"/>
      <c r="AD175" s="481"/>
      <c r="AE175" s="481"/>
      <c r="AF175" s="481"/>
      <c r="AG175" s="481"/>
      <c r="AH175" s="481"/>
      <c r="AI175" s="481"/>
      <c r="AJ175" s="481"/>
      <c r="AK175" s="481"/>
      <c r="AL175" s="481"/>
      <c r="AM175" s="481"/>
      <c r="AN175" s="481"/>
      <c r="AO175" s="481"/>
      <c r="AP175" s="481"/>
      <c r="AQ175" s="481"/>
      <c r="AR175" s="481"/>
      <c r="AS175" s="481"/>
      <c r="AT175" s="481"/>
      <c r="AU175" s="481"/>
      <c r="AV175" s="481"/>
      <c r="AW175" s="481"/>
      <c r="AX175" s="481"/>
      <c r="AY175" s="481"/>
      <c r="AZ175" s="481"/>
      <c r="BA175" s="481"/>
      <c r="BB175" s="481"/>
      <c r="BC175" s="481"/>
      <c r="BD175" s="481"/>
      <c r="BE175" s="481"/>
      <c r="BF175" s="481"/>
      <c r="BG175" s="482"/>
    </row>
    <row r="176" spans="1:70" s="197" customFormat="1" ht="31.5" hidden="1" customHeight="1">
      <c r="B176" s="441" t="s">
        <v>265</v>
      </c>
      <c r="C176" s="459" t="s">
        <v>282</v>
      </c>
      <c r="D176" s="460"/>
      <c r="E176" s="460"/>
      <c r="F176" s="460"/>
      <c r="G176" s="460"/>
      <c r="H176" s="460"/>
      <c r="I176" s="460"/>
      <c r="J176" s="460"/>
      <c r="K176" s="461"/>
      <c r="L176" s="459" t="s">
        <v>283</v>
      </c>
      <c r="M176" s="460"/>
      <c r="N176" s="460"/>
      <c r="O176" s="460"/>
      <c r="P176" s="460"/>
      <c r="Q176" s="460"/>
      <c r="R176" s="460"/>
      <c r="S176" s="460"/>
      <c r="T176" s="460"/>
      <c r="U176" s="460"/>
      <c r="V176" s="461"/>
      <c r="W176" s="459" t="s">
        <v>284</v>
      </c>
      <c r="X176" s="460"/>
      <c r="Y176" s="460"/>
      <c r="Z176" s="461"/>
      <c r="AA176" s="459" t="s">
        <v>285</v>
      </c>
      <c r="AB176" s="460"/>
      <c r="AC176" s="460"/>
      <c r="AD176" s="460"/>
      <c r="AE176" s="460"/>
      <c r="AF176" s="460"/>
      <c r="AG176" s="460"/>
      <c r="AH176" s="461"/>
      <c r="AI176" s="459" t="s">
        <v>286</v>
      </c>
      <c r="AJ176" s="460"/>
      <c r="AK176" s="460"/>
      <c r="AL176" s="461"/>
      <c r="AM176" s="459" t="s">
        <v>287</v>
      </c>
      <c r="AN176" s="460"/>
      <c r="AO176" s="460"/>
      <c r="AP176" s="460"/>
      <c r="AQ176" s="460"/>
      <c r="AR176" s="460"/>
      <c r="AS176" s="460"/>
      <c r="AT176" s="460"/>
      <c r="AU176" s="460"/>
      <c r="AV176" s="460"/>
      <c r="AW176" s="460"/>
      <c r="AX176" s="460"/>
      <c r="AY176" s="460"/>
      <c r="AZ176" s="461"/>
      <c r="BA176" s="459" t="s">
        <v>288</v>
      </c>
      <c r="BB176" s="460"/>
      <c r="BC176" s="460"/>
      <c r="BD176" s="460"/>
      <c r="BE176" s="460"/>
      <c r="BF176" s="460"/>
      <c r="BG176" s="483"/>
      <c r="BH176" s="37"/>
      <c r="BR176" s="221"/>
    </row>
    <row r="177" spans="2:70" ht="24" hidden="1" customHeight="1">
      <c r="B177" s="442"/>
      <c r="C177" s="451" t="str">
        <f>+国籍</f>
        <v>ネパール</v>
      </c>
      <c r="D177" s="452"/>
      <c r="E177" s="452"/>
      <c r="F177" s="452"/>
      <c r="G177" s="452"/>
      <c r="H177" s="452"/>
      <c r="I177" s="452"/>
      <c r="J177" s="452"/>
      <c r="K177" s="452"/>
      <c r="L177" s="451"/>
      <c r="M177" s="451"/>
      <c r="N177" s="451"/>
      <c r="O177" s="451"/>
      <c r="P177" s="451"/>
      <c r="Q177" s="451"/>
      <c r="R177" s="451"/>
      <c r="S177" s="451"/>
      <c r="T177" s="451"/>
      <c r="U177" s="451"/>
      <c r="V177" s="451"/>
      <c r="W177" s="451"/>
      <c r="X177" s="484"/>
      <c r="Y177" s="484"/>
      <c r="Z177" s="484"/>
      <c r="AA177" s="466"/>
      <c r="AB177" s="409"/>
      <c r="AC177" s="409"/>
      <c r="AD177" s="409"/>
      <c r="AE177" s="409"/>
      <c r="AF177" s="409"/>
      <c r="AG177" s="409"/>
      <c r="AH177" s="453"/>
      <c r="AI177" s="477">
        <f>DATEDIF(AA177,$AX$192,"Y")</f>
        <v>0</v>
      </c>
      <c r="AJ177" s="478"/>
      <c r="AK177" s="478"/>
      <c r="AL177" s="479"/>
      <c r="AM177" s="488"/>
      <c r="AN177" s="451"/>
      <c r="AO177" s="451"/>
      <c r="AP177" s="451"/>
      <c r="AQ177" s="451"/>
      <c r="AR177" s="451"/>
      <c r="AS177" s="451"/>
      <c r="AT177" s="451"/>
      <c r="AU177" s="451"/>
      <c r="AV177" s="451"/>
      <c r="AW177" s="451"/>
      <c r="AX177" s="451"/>
      <c r="AY177" s="451"/>
      <c r="AZ177" s="451"/>
      <c r="BA177" s="408" t="str">
        <f>IF(L178=M109,"同 居","別 居")</f>
        <v>同 居</v>
      </c>
      <c r="BB177" s="409"/>
      <c r="BC177" s="409"/>
      <c r="BD177" s="409"/>
      <c r="BE177" s="409"/>
      <c r="BF177" s="409"/>
      <c r="BG177" s="410"/>
    </row>
    <row r="178" spans="2:70" ht="35.25" hidden="1" customHeight="1" thickBot="1">
      <c r="B178" s="443"/>
      <c r="C178" s="456" t="s">
        <v>289</v>
      </c>
      <c r="D178" s="457"/>
      <c r="E178" s="457"/>
      <c r="F178" s="457"/>
      <c r="G178" s="457"/>
      <c r="H178" s="457"/>
      <c r="I178" s="457"/>
      <c r="J178" s="457"/>
      <c r="K178" s="458"/>
      <c r="L178" s="485">
        <f>+AK16</f>
        <v>0</v>
      </c>
      <c r="M178" s="486"/>
      <c r="N178" s="486"/>
      <c r="O178" s="486"/>
      <c r="P178" s="486"/>
      <c r="Q178" s="486"/>
      <c r="R178" s="486"/>
      <c r="S178" s="486"/>
      <c r="T178" s="486"/>
      <c r="U178" s="486"/>
      <c r="V178" s="486"/>
      <c r="W178" s="486"/>
      <c r="X178" s="486"/>
      <c r="Y178" s="486"/>
      <c r="Z178" s="486"/>
      <c r="AA178" s="486"/>
      <c r="AB178" s="486"/>
      <c r="AC178" s="486"/>
      <c r="AD178" s="486"/>
      <c r="AE178" s="486"/>
      <c r="AF178" s="486"/>
      <c r="AG178" s="486"/>
      <c r="AH178" s="486"/>
      <c r="AI178" s="486"/>
      <c r="AJ178" s="486"/>
      <c r="AK178" s="486"/>
      <c r="AL178" s="486"/>
      <c r="AM178" s="486"/>
      <c r="AN178" s="486"/>
      <c r="AO178" s="486"/>
      <c r="AP178" s="486"/>
      <c r="AQ178" s="486"/>
      <c r="AR178" s="486"/>
      <c r="AS178" s="486"/>
      <c r="AT178" s="486"/>
      <c r="AU178" s="486"/>
      <c r="AV178" s="486"/>
      <c r="AW178" s="486"/>
      <c r="AX178" s="486"/>
      <c r="AY178" s="486"/>
      <c r="AZ178" s="486"/>
      <c r="BA178" s="486"/>
      <c r="BB178" s="486"/>
      <c r="BC178" s="486"/>
      <c r="BD178" s="486"/>
      <c r="BE178" s="486"/>
      <c r="BF178" s="486"/>
      <c r="BG178" s="487"/>
    </row>
    <row r="179" spans="2:70" s="197" customFormat="1" ht="31.5" hidden="1" customHeight="1">
      <c r="B179" s="497" t="s">
        <v>266</v>
      </c>
      <c r="C179" s="459" t="s">
        <v>282</v>
      </c>
      <c r="D179" s="460"/>
      <c r="E179" s="460"/>
      <c r="F179" s="460"/>
      <c r="G179" s="460"/>
      <c r="H179" s="460"/>
      <c r="I179" s="460"/>
      <c r="J179" s="460"/>
      <c r="K179" s="461"/>
      <c r="L179" s="459" t="s">
        <v>283</v>
      </c>
      <c r="M179" s="460"/>
      <c r="N179" s="460"/>
      <c r="O179" s="460"/>
      <c r="P179" s="460"/>
      <c r="Q179" s="460"/>
      <c r="R179" s="460"/>
      <c r="S179" s="460"/>
      <c r="T179" s="460"/>
      <c r="U179" s="460"/>
      <c r="V179" s="461"/>
      <c r="W179" s="459" t="s">
        <v>284</v>
      </c>
      <c r="X179" s="460"/>
      <c r="Y179" s="460"/>
      <c r="Z179" s="461"/>
      <c r="AA179" s="459" t="s">
        <v>285</v>
      </c>
      <c r="AB179" s="460"/>
      <c r="AC179" s="460"/>
      <c r="AD179" s="460"/>
      <c r="AE179" s="460"/>
      <c r="AF179" s="460"/>
      <c r="AG179" s="460"/>
      <c r="AH179" s="461"/>
      <c r="AI179" s="459" t="s">
        <v>286</v>
      </c>
      <c r="AJ179" s="460"/>
      <c r="AK179" s="460"/>
      <c r="AL179" s="461"/>
      <c r="AM179" s="459" t="s">
        <v>287</v>
      </c>
      <c r="AN179" s="460"/>
      <c r="AO179" s="460"/>
      <c r="AP179" s="460"/>
      <c r="AQ179" s="460"/>
      <c r="AR179" s="460"/>
      <c r="AS179" s="460"/>
      <c r="AT179" s="460"/>
      <c r="AU179" s="460"/>
      <c r="AV179" s="460"/>
      <c r="AW179" s="460"/>
      <c r="AX179" s="460"/>
      <c r="AY179" s="460"/>
      <c r="AZ179" s="461"/>
      <c r="BA179" s="459" t="s">
        <v>288</v>
      </c>
      <c r="BB179" s="460"/>
      <c r="BC179" s="460"/>
      <c r="BD179" s="460"/>
      <c r="BE179" s="460"/>
      <c r="BF179" s="460"/>
      <c r="BG179" s="483"/>
      <c r="BH179" s="37"/>
    </row>
    <row r="180" spans="2:70" ht="24" hidden="1" customHeight="1">
      <c r="B180" s="498"/>
      <c r="C180" s="451" t="str">
        <f>+国籍</f>
        <v>ネパール</v>
      </c>
      <c r="D180" s="452"/>
      <c r="E180" s="452"/>
      <c r="F180" s="452"/>
      <c r="G180" s="452"/>
      <c r="H180" s="452"/>
      <c r="I180" s="452"/>
      <c r="J180" s="452"/>
      <c r="K180" s="452"/>
      <c r="L180" s="408"/>
      <c r="M180" s="409"/>
      <c r="N180" s="409"/>
      <c r="O180" s="409"/>
      <c r="P180" s="409"/>
      <c r="Q180" s="409"/>
      <c r="R180" s="409"/>
      <c r="S180" s="409"/>
      <c r="T180" s="409"/>
      <c r="U180" s="409"/>
      <c r="V180" s="453"/>
      <c r="W180" s="408"/>
      <c r="X180" s="454"/>
      <c r="Y180" s="454"/>
      <c r="Z180" s="455"/>
      <c r="AA180" s="466"/>
      <c r="AB180" s="409"/>
      <c r="AC180" s="409"/>
      <c r="AD180" s="409"/>
      <c r="AE180" s="409"/>
      <c r="AF180" s="409"/>
      <c r="AG180" s="409"/>
      <c r="AH180" s="453"/>
      <c r="AI180" s="477">
        <f>DATEDIF(AA180,$AX$192,"Y")</f>
        <v>0</v>
      </c>
      <c r="AJ180" s="478"/>
      <c r="AK180" s="478"/>
      <c r="AL180" s="479"/>
      <c r="AM180" s="495"/>
      <c r="AN180" s="451"/>
      <c r="AO180" s="451"/>
      <c r="AP180" s="451"/>
      <c r="AQ180" s="451"/>
      <c r="AR180" s="451"/>
      <c r="AS180" s="451"/>
      <c r="AT180" s="451"/>
      <c r="AU180" s="451"/>
      <c r="AV180" s="451"/>
      <c r="AW180" s="451"/>
      <c r="AX180" s="451"/>
      <c r="AY180" s="451"/>
      <c r="AZ180" s="451"/>
      <c r="BA180" s="408" t="str">
        <f>IF(L181=M109,"同 居","別 居")</f>
        <v>同 居</v>
      </c>
      <c r="BB180" s="409"/>
      <c r="BC180" s="409"/>
      <c r="BD180" s="409"/>
      <c r="BE180" s="409"/>
      <c r="BF180" s="409"/>
      <c r="BG180" s="410"/>
    </row>
    <row r="181" spans="2:70" ht="35.25" hidden="1" customHeight="1" thickBot="1">
      <c r="B181" s="499"/>
      <c r="C181" s="456" t="s">
        <v>289</v>
      </c>
      <c r="D181" s="457"/>
      <c r="E181" s="457"/>
      <c r="F181" s="457"/>
      <c r="G181" s="457"/>
      <c r="H181" s="457"/>
      <c r="I181" s="457"/>
      <c r="J181" s="457"/>
      <c r="K181" s="489"/>
      <c r="L181" s="480">
        <f>+AK17</f>
        <v>0</v>
      </c>
      <c r="M181" s="481"/>
      <c r="N181" s="481"/>
      <c r="O181" s="481"/>
      <c r="P181" s="481"/>
      <c r="Q181" s="481"/>
      <c r="R181" s="481"/>
      <c r="S181" s="481"/>
      <c r="T181" s="481"/>
      <c r="U181" s="481"/>
      <c r="V181" s="481"/>
      <c r="W181" s="481"/>
      <c r="X181" s="481"/>
      <c r="Y181" s="481"/>
      <c r="Z181" s="481"/>
      <c r="AA181" s="481"/>
      <c r="AB181" s="481"/>
      <c r="AC181" s="481"/>
      <c r="AD181" s="481"/>
      <c r="AE181" s="481"/>
      <c r="AF181" s="481"/>
      <c r="AG181" s="481"/>
      <c r="AH181" s="481"/>
      <c r="AI181" s="481"/>
      <c r="AJ181" s="481"/>
      <c r="AK181" s="481"/>
      <c r="AL181" s="481"/>
      <c r="AM181" s="481"/>
      <c r="AN181" s="481"/>
      <c r="AO181" s="481"/>
      <c r="AP181" s="481"/>
      <c r="AQ181" s="481"/>
      <c r="AR181" s="481"/>
      <c r="AS181" s="481"/>
      <c r="AT181" s="481"/>
      <c r="AU181" s="481"/>
      <c r="AV181" s="481"/>
      <c r="AW181" s="481"/>
      <c r="AX181" s="481"/>
      <c r="AY181" s="481"/>
      <c r="AZ181" s="481"/>
      <c r="BA181" s="481"/>
      <c r="BB181" s="481"/>
      <c r="BC181" s="481"/>
      <c r="BD181" s="481"/>
      <c r="BE181" s="481"/>
      <c r="BF181" s="481"/>
      <c r="BG181" s="482"/>
    </row>
    <row r="182" spans="2:70" s="197" customFormat="1" ht="31.5" hidden="1" customHeight="1">
      <c r="B182" s="441" t="s">
        <v>267</v>
      </c>
      <c r="C182" s="459" t="s">
        <v>282</v>
      </c>
      <c r="D182" s="460"/>
      <c r="E182" s="460"/>
      <c r="F182" s="460"/>
      <c r="G182" s="460"/>
      <c r="H182" s="460"/>
      <c r="I182" s="460"/>
      <c r="J182" s="460"/>
      <c r="K182" s="461"/>
      <c r="L182" s="459" t="s">
        <v>283</v>
      </c>
      <c r="M182" s="460"/>
      <c r="N182" s="460"/>
      <c r="O182" s="460"/>
      <c r="P182" s="460"/>
      <c r="Q182" s="460"/>
      <c r="R182" s="460"/>
      <c r="S182" s="460"/>
      <c r="T182" s="460"/>
      <c r="U182" s="460"/>
      <c r="V182" s="461"/>
      <c r="W182" s="459" t="s">
        <v>284</v>
      </c>
      <c r="X182" s="460"/>
      <c r="Y182" s="460"/>
      <c r="Z182" s="461"/>
      <c r="AA182" s="459" t="s">
        <v>285</v>
      </c>
      <c r="AB182" s="460"/>
      <c r="AC182" s="460"/>
      <c r="AD182" s="460"/>
      <c r="AE182" s="460"/>
      <c r="AF182" s="460"/>
      <c r="AG182" s="460"/>
      <c r="AH182" s="461"/>
      <c r="AI182" s="459" t="s">
        <v>286</v>
      </c>
      <c r="AJ182" s="460"/>
      <c r="AK182" s="460"/>
      <c r="AL182" s="461"/>
      <c r="AM182" s="459" t="s">
        <v>287</v>
      </c>
      <c r="AN182" s="460"/>
      <c r="AO182" s="460"/>
      <c r="AP182" s="460"/>
      <c r="AQ182" s="460"/>
      <c r="AR182" s="460"/>
      <c r="AS182" s="460"/>
      <c r="AT182" s="460"/>
      <c r="AU182" s="460"/>
      <c r="AV182" s="460"/>
      <c r="AW182" s="460"/>
      <c r="AX182" s="460"/>
      <c r="AY182" s="460"/>
      <c r="AZ182" s="461"/>
      <c r="BA182" s="459" t="s">
        <v>288</v>
      </c>
      <c r="BB182" s="460"/>
      <c r="BC182" s="460"/>
      <c r="BD182" s="460"/>
      <c r="BE182" s="460"/>
      <c r="BF182" s="460"/>
      <c r="BG182" s="483"/>
      <c r="BH182" s="37"/>
      <c r="BR182" s="221"/>
    </row>
    <row r="183" spans="2:70" ht="24" hidden="1" customHeight="1">
      <c r="B183" s="442"/>
      <c r="C183" s="451" t="str">
        <f>+国籍</f>
        <v>ネパール</v>
      </c>
      <c r="D183" s="452"/>
      <c r="E183" s="452"/>
      <c r="F183" s="452"/>
      <c r="G183" s="452"/>
      <c r="H183" s="452"/>
      <c r="I183" s="452"/>
      <c r="J183" s="452"/>
      <c r="K183" s="452"/>
      <c r="L183" s="451"/>
      <c r="M183" s="451"/>
      <c r="N183" s="451"/>
      <c r="O183" s="451"/>
      <c r="P183" s="451"/>
      <c r="Q183" s="451"/>
      <c r="R183" s="451"/>
      <c r="S183" s="451"/>
      <c r="T183" s="451"/>
      <c r="U183" s="451"/>
      <c r="V183" s="451"/>
      <c r="W183" s="451"/>
      <c r="X183" s="484"/>
      <c r="Y183" s="484"/>
      <c r="Z183" s="484"/>
      <c r="AA183" s="466"/>
      <c r="AB183" s="409"/>
      <c r="AC183" s="409"/>
      <c r="AD183" s="409"/>
      <c r="AE183" s="409"/>
      <c r="AF183" s="409"/>
      <c r="AG183" s="409"/>
      <c r="AH183" s="453"/>
      <c r="AI183" s="477">
        <f>DATEDIF(AA183,$AX$192,"Y")</f>
        <v>0</v>
      </c>
      <c r="AJ183" s="478"/>
      <c r="AK183" s="478"/>
      <c r="AL183" s="479"/>
      <c r="AM183" s="495"/>
      <c r="AN183" s="451"/>
      <c r="AO183" s="451"/>
      <c r="AP183" s="451"/>
      <c r="AQ183" s="451"/>
      <c r="AR183" s="451"/>
      <c r="AS183" s="451"/>
      <c r="AT183" s="451"/>
      <c r="AU183" s="451"/>
      <c r="AV183" s="451"/>
      <c r="AW183" s="451"/>
      <c r="AX183" s="451"/>
      <c r="AY183" s="451"/>
      <c r="AZ183" s="451"/>
      <c r="BA183" s="408" t="str">
        <f>IF(L184=M109,"同 居","別 居")</f>
        <v>同 居</v>
      </c>
      <c r="BB183" s="409"/>
      <c r="BC183" s="409"/>
      <c r="BD183" s="409"/>
      <c r="BE183" s="409"/>
      <c r="BF183" s="409"/>
      <c r="BG183" s="410"/>
    </row>
    <row r="184" spans="2:70" ht="35.25" hidden="1" customHeight="1" thickBot="1">
      <c r="B184" s="443"/>
      <c r="C184" s="456" t="s">
        <v>289</v>
      </c>
      <c r="D184" s="457"/>
      <c r="E184" s="457"/>
      <c r="F184" s="457"/>
      <c r="G184" s="457"/>
      <c r="H184" s="457"/>
      <c r="I184" s="457"/>
      <c r="J184" s="457"/>
      <c r="K184" s="458"/>
      <c r="L184" s="485">
        <f>+AK18</f>
        <v>0</v>
      </c>
      <c r="M184" s="486"/>
      <c r="N184" s="486"/>
      <c r="O184" s="486"/>
      <c r="P184" s="486"/>
      <c r="Q184" s="486"/>
      <c r="R184" s="486"/>
      <c r="S184" s="486"/>
      <c r="T184" s="486"/>
      <c r="U184" s="486"/>
      <c r="V184" s="486"/>
      <c r="W184" s="486"/>
      <c r="X184" s="486"/>
      <c r="Y184" s="486"/>
      <c r="Z184" s="486"/>
      <c r="AA184" s="486"/>
      <c r="AB184" s="486"/>
      <c r="AC184" s="486"/>
      <c r="AD184" s="486"/>
      <c r="AE184" s="486"/>
      <c r="AF184" s="486"/>
      <c r="AG184" s="486"/>
      <c r="AH184" s="486"/>
      <c r="AI184" s="486"/>
      <c r="AJ184" s="486"/>
      <c r="AK184" s="486"/>
      <c r="AL184" s="486"/>
      <c r="AM184" s="486"/>
      <c r="AN184" s="486"/>
      <c r="AO184" s="486"/>
      <c r="AP184" s="486"/>
      <c r="AQ184" s="486"/>
      <c r="AR184" s="486"/>
      <c r="AS184" s="486"/>
      <c r="AT184" s="486"/>
      <c r="AU184" s="486"/>
      <c r="AV184" s="486"/>
      <c r="AW184" s="486"/>
      <c r="AX184" s="486"/>
      <c r="AY184" s="486"/>
      <c r="AZ184" s="486"/>
      <c r="BA184" s="486"/>
      <c r="BB184" s="486"/>
      <c r="BC184" s="486"/>
      <c r="BD184" s="486"/>
      <c r="BE184" s="486"/>
      <c r="BF184" s="486"/>
      <c r="BG184" s="487"/>
    </row>
    <row r="185" spans="2:70" s="197" customFormat="1" ht="31.5" hidden="1" customHeight="1">
      <c r="B185" s="441" t="s">
        <v>268</v>
      </c>
      <c r="C185" s="459" t="s">
        <v>282</v>
      </c>
      <c r="D185" s="460"/>
      <c r="E185" s="460"/>
      <c r="F185" s="460"/>
      <c r="G185" s="460"/>
      <c r="H185" s="460"/>
      <c r="I185" s="460"/>
      <c r="J185" s="460"/>
      <c r="K185" s="461"/>
      <c r="L185" s="459" t="s">
        <v>283</v>
      </c>
      <c r="M185" s="460"/>
      <c r="N185" s="460"/>
      <c r="O185" s="460"/>
      <c r="P185" s="460"/>
      <c r="Q185" s="460"/>
      <c r="R185" s="460"/>
      <c r="S185" s="460"/>
      <c r="T185" s="460"/>
      <c r="U185" s="460"/>
      <c r="V185" s="461"/>
      <c r="W185" s="459" t="s">
        <v>284</v>
      </c>
      <c r="X185" s="460"/>
      <c r="Y185" s="460"/>
      <c r="Z185" s="461"/>
      <c r="AA185" s="459" t="s">
        <v>285</v>
      </c>
      <c r="AB185" s="460"/>
      <c r="AC185" s="460"/>
      <c r="AD185" s="460"/>
      <c r="AE185" s="460"/>
      <c r="AF185" s="460"/>
      <c r="AG185" s="460"/>
      <c r="AH185" s="461"/>
      <c r="AI185" s="459" t="s">
        <v>286</v>
      </c>
      <c r="AJ185" s="460"/>
      <c r="AK185" s="460"/>
      <c r="AL185" s="461"/>
      <c r="AM185" s="459" t="s">
        <v>287</v>
      </c>
      <c r="AN185" s="460"/>
      <c r="AO185" s="460"/>
      <c r="AP185" s="460"/>
      <c r="AQ185" s="460"/>
      <c r="AR185" s="460"/>
      <c r="AS185" s="460"/>
      <c r="AT185" s="460"/>
      <c r="AU185" s="460"/>
      <c r="AV185" s="460"/>
      <c r="AW185" s="460"/>
      <c r="AX185" s="460"/>
      <c r="AY185" s="460"/>
      <c r="AZ185" s="461"/>
      <c r="BA185" s="459" t="s">
        <v>288</v>
      </c>
      <c r="BB185" s="460"/>
      <c r="BC185" s="460"/>
      <c r="BD185" s="460"/>
      <c r="BE185" s="460"/>
      <c r="BF185" s="460"/>
      <c r="BG185" s="483"/>
      <c r="BH185" s="37"/>
    </row>
    <row r="186" spans="2:70" ht="24" hidden="1" customHeight="1">
      <c r="B186" s="442"/>
      <c r="C186" s="408"/>
      <c r="D186" s="449"/>
      <c r="E186" s="449"/>
      <c r="F186" s="449"/>
      <c r="G186" s="449"/>
      <c r="H186" s="449"/>
      <c r="I186" s="449"/>
      <c r="J186" s="449"/>
      <c r="K186" s="450"/>
      <c r="L186" s="408"/>
      <c r="M186" s="409"/>
      <c r="N186" s="409"/>
      <c r="O186" s="409"/>
      <c r="P186" s="409"/>
      <c r="Q186" s="409"/>
      <c r="R186" s="409"/>
      <c r="S186" s="409"/>
      <c r="T186" s="409"/>
      <c r="U186" s="409"/>
      <c r="V186" s="453"/>
      <c r="W186" s="408"/>
      <c r="X186" s="454"/>
      <c r="Y186" s="454"/>
      <c r="Z186" s="455"/>
      <c r="AA186" s="466"/>
      <c r="AB186" s="409"/>
      <c r="AC186" s="409"/>
      <c r="AD186" s="409"/>
      <c r="AE186" s="409"/>
      <c r="AF186" s="409"/>
      <c r="AG186" s="409"/>
      <c r="AH186" s="453"/>
      <c r="AI186" s="477">
        <f>DATEDIF(AA186,$AX$192,"Y")</f>
        <v>0</v>
      </c>
      <c r="AJ186" s="478"/>
      <c r="AK186" s="478"/>
      <c r="AL186" s="479"/>
      <c r="AM186" s="408"/>
      <c r="AN186" s="409"/>
      <c r="AO186" s="409"/>
      <c r="AP186" s="409"/>
      <c r="AQ186" s="409"/>
      <c r="AR186" s="409"/>
      <c r="AS186" s="409"/>
      <c r="AT186" s="409"/>
      <c r="AU186" s="409"/>
      <c r="AV186" s="409"/>
      <c r="AW186" s="409"/>
      <c r="AX186" s="409"/>
      <c r="AY186" s="409"/>
      <c r="AZ186" s="453"/>
      <c r="BA186" s="408" t="str">
        <f>IF(L187=M109,"同 居","別 居")</f>
        <v>同 居</v>
      </c>
      <c r="BB186" s="409"/>
      <c r="BC186" s="409"/>
      <c r="BD186" s="409"/>
      <c r="BE186" s="409"/>
      <c r="BF186" s="409"/>
      <c r="BG186" s="410"/>
    </row>
    <row r="187" spans="2:70" ht="35.25" hidden="1" customHeight="1" thickBot="1">
      <c r="B187" s="443"/>
      <c r="C187" s="463" t="s">
        <v>249</v>
      </c>
      <c r="D187" s="464"/>
      <c r="E187" s="464"/>
      <c r="F187" s="464"/>
      <c r="G187" s="464"/>
      <c r="H187" s="464"/>
      <c r="I187" s="464"/>
      <c r="J187" s="464"/>
      <c r="K187" s="465"/>
      <c r="L187" s="480"/>
      <c r="M187" s="481"/>
      <c r="N187" s="481"/>
      <c r="O187" s="481"/>
      <c r="P187" s="481"/>
      <c r="Q187" s="481"/>
      <c r="R187" s="481"/>
      <c r="S187" s="481"/>
      <c r="T187" s="481"/>
      <c r="U187" s="481"/>
      <c r="V187" s="481"/>
      <c r="W187" s="481"/>
      <c r="X187" s="481"/>
      <c r="Y187" s="481"/>
      <c r="Z187" s="481"/>
      <c r="AA187" s="481"/>
      <c r="AB187" s="481"/>
      <c r="AC187" s="481"/>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481"/>
      <c r="AY187" s="481"/>
      <c r="AZ187" s="481"/>
      <c r="BA187" s="481"/>
      <c r="BB187" s="481"/>
      <c r="BC187" s="481"/>
      <c r="BD187" s="481"/>
      <c r="BE187" s="481"/>
      <c r="BF187" s="481"/>
      <c r="BG187" s="482"/>
    </row>
    <row r="188" spans="2:70" s="197" customFormat="1" ht="31.5" hidden="1" customHeight="1">
      <c r="B188" s="441" t="s">
        <v>269</v>
      </c>
      <c r="C188" s="459" t="s">
        <v>282</v>
      </c>
      <c r="D188" s="460"/>
      <c r="E188" s="460"/>
      <c r="F188" s="460"/>
      <c r="G188" s="460"/>
      <c r="H188" s="460"/>
      <c r="I188" s="460"/>
      <c r="J188" s="460"/>
      <c r="K188" s="461"/>
      <c r="L188" s="459" t="s">
        <v>283</v>
      </c>
      <c r="M188" s="460"/>
      <c r="N188" s="460"/>
      <c r="O188" s="460"/>
      <c r="P188" s="460"/>
      <c r="Q188" s="460"/>
      <c r="R188" s="460"/>
      <c r="S188" s="460"/>
      <c r="T188" s="460"/>
      <c r="U188" s="460"/>
      <c r="V188" s="461"/>
      <c r="W188" s="459" t="s">
        <v>284</v>
      </c>
      <c r="X188" s="460"/>
      <c r="Y188" s="460"/>
      <c r="Z188" s="461"/>
      <c r="AA188" s="459" t="s">
        <v>285</v>
      </c>
      <c r="AB188" s="460"/>
      <c r="AC188" s="460"/>
      <c r="AD188" s="460"/>
      <c r="AE188" s="460"/>
      <c r="AF188" s="460"/>
      <c r="AG188" s="460"/>
      <c r="AH188" s="461"/>
      <c r="AI188" s="459" t="s">
        <v>286</v>
      </c>
      <c r="AJ188" s="460"/>
      <c r="AK188" s="460"/>
      <c r="AL188" s="461"/>
      <c r="AM188" s="459" t="s">
        <v>287</v>
      </c>
      <c r="AN188" s="460"/>
      <c r="AO188" s="460"/>
      <c r="AP188" s="460"/>
      <c r="AQ188" s="460"/>
      <c r="AR188" s="460"/>
      <c r="AS188" s="460"/>
      <c r="AT188" s="460"/>
      <c r="AU188" s="460"/>
      <c r="AV188" s="460"/>
      <c r="AW188" s="460"/>
      <c r="AX188" s="460"/>
      <c r="AY188" s="460"/>
      <c r="AZ188" s="461"/>
      <c r="BA188" s="459" t="s">
        <v>288</v>
      </c>
      <c r="BB188" s="460"/>
      <c r="BC188" s="460"/>
      <c r="BD188" s="460"/>
      <c r="BE188" s="460"/>
      <c r="BF188" s="460"/>
      <c r="BG188" s="483"/>
      <c r="BH188" s="37"/>
    </row>
    <row r="189" spans="2:70" ht="24" hidden="1" customHeight="1">
      <c r="B189" s="442"/>
      <c r="C189" s="408"/>
      <c r="D189" s="449"/>
      <c r="E189" s="449"/>
      <c r="F189" s="449"/>
      <c r="G189" s="449"/>
      <c r="H189" s="449"/>
      <c r="I189" s="449"/>
      <c r="J189" s="449"/>
      <c r="K189" s="450"/>
      <c r="L189" s="408"/>
      <c r="M189" s="409"/>
      <c r="N189" s="409"/>
      <c r="O189" s="409"/>
      <c r="P189" s="409"/>
      <c r="Q189" s="409"/>
      <c r="R189" s="409"/>
      <c r="S189" s="409"/>
      <c r="T189" s="409"/>
      <c r="U189" s="409"/>
      <c r="V189" s="453"/>
      <c r="W189" s="408"/>
      <c r="X189" s="454"/>
      <c r="Y189" s="454"/>
      <c r="Z189" s="455"/>
      <c r="AA189" s="466"/>
      <c r="AB189" s="409"/>
      <c r="AC189" s="409"/>
      <c r="AD189" s="409"/>
      <c r="AE189" s="409"/>
      <c r="AF189" s="409"/>
      <c r="AG189" s="409"/>
      <c r="AH189" s="453"/>
      <c r="AI189" s="477">
        <f>DATEDIF(AA189,$AX$192,"Y")</f>
        <v>0</v>
      </c>
      <c r="AJ189" s="478"/>
      <c r="AK189" s="478"/>
      <c r="AL189" s="479"/>
      <c r="AM189" s="496"/>
      <c r="AN189" s="409"/>
      <c r="AO189" s="409"/>
      <c r="AP189" s="409"/>
      <c r="AQ189" s="409"/>
      <c r="AR189" s="409"/>
      <c r="AS189" s="409"/>
      <c r="AT189" s="409"/>
      <c r="AU189" s="409"/>
      <c r="AV189" s="409"/>
      <c r="AW189" s="409"/>
      <c r="AX189" s="409"/>
      <c r="AY189" s="409"/>
      <c r="AZ189" s="453"/>
      <c r="BA189" s="408" t="str">
        <f>IF(L190=M109,"同 居","別 居")</f>
        <v>同 居</v>
      </c>
      <c r="BB189" s="409"/>
      <c r="BC189" s="409"/>
      <c r="BD189" s="409"/>
      <c r="BE189" s="409"/>
      <c r="BF189" s="409"/>
      <c r="BG189" s="410"/>
    </row>
    <row r="190" spans="2:70" ht="35.25" hidden="1" customHeight="1" thickBot="1">
      <c r="B190" s="443"/>
      <c r="C190" s="456" t="s">
        <v>289</v>
      </c>
      <c r="D190" s="457"/>
      <c r="E190" s="457"/>
      <c r="F190" s="457"/>
      <c r="G190" s="457"/>
      <c r="H190" s="457"/>
      <c r="I190" s="457"/>
      <c r="J190" s="457"/>
      <c r="K190" s="489"/>
      <c r="L190" s="490"/>
      <c r="M190" s="481"/>
      <c r="N190" s="481"/>
      <c r="O190" s="481"/>
      <c r="P190" s="481"/>
      <c r="Q190" s="481"/>
      <c r="R190" s="481"/>
      <c r="S190" s="481"/>
      <c r="T190" s="481"/>
      <c r="U190" s="481"/>
      <c r="V190" s="481"/>
      <c r="W190" s="481"/>
      <c r="X190" s="481"/>
      <c r="Y190" s="481"/>
      <c r="Z190" s="481"/>
      <c r="AA190" s="481"/>
      <c r="AB190" s="481"/>
      <c r="AC190" s="481"/>
      <c r="AD190" s="481"/>
      <c r="AE190" s="481"/>
      <c r="AF190" s="481"/>
      <c r="AG190" s="481"/>
      <c r="AH190" s="481"/>
      <c r="AI190" s="481"/>
      <c r="AJ190" s="481"/>
      <c r="AK190" s="481"/>
      <c r="AL190" s="481"/>
      <c r="AM190" s="481"/>
      <c r="AN190" s="481"/>
      <c r="AO190" s="481"/>
      <c r="AP190" s="481"/>
      <c r="AQ190" s="481"/>
      <c r="AR190" s="481"/>
      <c r="AS190" s="481"/>
      <c r="AT190" s="481"/>
      <c r="AU190" s="481"/>
      <c r="AV190" s="481"/>
      <c r="AW190" s="481"/>
      <c r="AX190" s="481"/>
      <c r="AY190" s="481"/>
      <c r="AZ190" s="481"/>
      <c r="BA190" s="481"/>
      <c r="BB190" s="481"/>
      <c r="BC190" s="481"/>
      <c r="BD190" s="481"/>
      <c r="BE190" s="481"/>
      <c r="BF190" s="481"/>
      <c r="BG190" s="482"/>
    </row>
    <row r="191" spans="2:70" ht="25.5" hidden="1" customHeight="1">
      <c r="B191" s="194"/>
      <c r="C191" s="37"/>
      <c r="D191" s="37"/>
      <c r="E191" s="37"/>
      <c r="M191" s="37"/>
    </row>
    <row r="192" spans="2:70" ht="55.5" hidden="1" customHeight="1">
      <c r="B192" s="194"/>
      <c r="C192" s="491" t="s">
        <v>270</v>
      </c>
      <c r="D192" s="473"/>
      <c r="E192" s="473"/>
      <c r="F192" s="473"/>
      <c r="G192" s="473"/>
      <c r="H192" s="473"/>
      <c r="I192" s="473"/>
      <c r="J192" s="473"/>
      <c r="K192" s="473"/>
      <c r="L192" s="492">
        <f>+K107</f>
        <v>0</v>
      </c>
      <c r="M192" s="493"/>
      <c r="N192" s="493"/>
      <c r="O192" s="493"/>
      <c r="P192" s="493"/>
      <c r="Q192" s="493"/>
      <c r="R192" s="493"/>
      <c r="S192" s="493"/>
      <c r="T192" s="493"/>
      <c r="U192" s="493"/>
      <c r="V192" s="494" t="s">
        <v>258</v>
      </c>
      <c r="W192" s="444"/>
      <c r="X192" s="444"/>
      <c r="Y192" s="444"/>
      <c r="Z192" s="444"/>
      <c r="AA192" s="444"/>
      <c r="AB192" s="444"/>
      <c r="AC192" s="444"/>
      <c r="AD192" s="445"/>
      <c r="AE192" s="445"/>
      <c r="AF192" s="445"/>
      <c r="AG192" s="445"/>
      <c r="AH192" s="445"/>
      <c r="AI192" s="445"/>
      <c r="AJ192" s="445"/>
      <c r="AK192" s="445"/>
      <c r="AL192" s="445"/>
      <c r="AM192" s="445"/>
      <c r="AN192" s="445"/>
      <c r="AO192" s="146"/>
      <c r="AP192" s="446" t="s">
        <v>279</v>
      </c>
      <c r="AQ192" s="447"/>
      <c r="AR192" s="447"/>
      <c r="AS192" s="447"/>
      <c r="AT192" s="447"/>
      <c r="AU192" s="447"/>
      <c r="AV192" s="447"/>
      <c r="AW192" s="447"/>
      <c r="AX192" s="884">
        <f>+BA79</f>
        <v>0</v>
      </c>
      <c r="AY192" s="448"/>
      <c r="AZ192" s="448"/>
      <c r="BA192" s="448"/>
      <c r="BB192" s="448"/>
      <c r="BC192" s="448"/>
      <c r="BD192" s="448"/>
      <c r="BE192" s="448"/>
      <c r="BF192" s="448"/>
      <c r="BG192" s="448"/>
      <c r="BH192" s="448"/>
      <c r="BI192" s="218"/>
    </row>
    <row r="193" spans="2:62" ht="15.75" hidden="1" customHeight="1">
      <c r="B193" s="194"/>
      <c r="C193" s="235" t="s">
        <v>73</v>
      </c>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P193" s="476"/>
      <c r="AQ193" s="476"/>
      <c r="AR193" s="476"/>
      <c r="AS193" s="476"/>
      <c r="AT193" s="476"/>
      <c r="AU193" s="476"/>
      <c r="AV193" s="476"/>
      <c r="AW193" s="476"/>
    </row>
    <row r="194" spans="2:62" s="225" customFormat="1" ht="39" hidden="1" customHeight="1">
      <c r="B194" s="227"/>
      <c r="C194" s="228"/>
      <c r="D194" s="228"/>
      <c r="E194" s="228"/>
      <c r="F194" s="228"/>
      <c r="G194" s="228"/>
      <c r="H194" s="228"/>
      <c r="I194" s="228"/>
      <c r="J194" s="228"/>
      <c r="K194" s="228"/>
      <c r="L194" s="228"/>
      <c r="M194" s="228"/>
      <c r="N194" s="228"/>
      <c r="O194" s="228"/>
      <c r="P194" s="228"/>
      <c r="Q194" s="228"/>
      <c r="R194" s="228"/>
      <c r="S194" s="228"/>
      <c r="T194" s="228"/>
      <c r="U194" s="228"/>
      <c r="V194" s="228"/>
      <c r="W194" s="228"/>
      <c r="X194" s="228"/>
      <c r="Y194" s="228"/>
      <c r="Z194" s="228"/>
      <c r="AA194" s="228"/>
      <c r="AB194" s="228"/>
      <c r="AC194" s="228"/>
      <c r="AD194" s="228"/>
      <c r="AE194" s="228"/>
      <c r="AF194" s="228"/>
      <c r="AG194" s="228"/>
      <c r="AH194" s="228"/>
      <c r="AI194" s="228"/>
      <c r="AJ194" s="228"/>
      <c r="AK194" s="228"/>
      <c r="AL194" s="228"/>
      <c r="AM194" s="228"/>
      <c r="AN194" s="228"/>
      <c r="AO194" s="228"/>
      <c r="AP194" s="228"/>
      <c r="AQ194" s="228"/>
      <c r="AR194" s="228"/>
      <c r="AS194" s="228"/>
      <c r="AT194" s="228"/>
      <c r="AU194" s="228"/>
      <c r="AV194" s="228"/>
      <c r="AW194" s="228"/>
      <c r="AX194" s="228"/>
      <c r="AY194" s="228"/>
      <c r="AZ194" s="228"/>
      <c r="BA194" s="228"/>
      <c r="BB194" s="228"/>
      <c r="BC194" s="228"/>
      <c r="BD194" s="228"/>
      <c r="BE194" s="228"/>
      <c r="BF194" s="228"/>
      <c r="BG194" s="228"/>
      <c r="BI194" s="213"/>
      <c r="BJ194" s="213"/>
    </row>
    <row r="195" spans="2:62" ht="87.75" hidden="1" customHeight="1">
      <c r="D195" s="198"/>
      <c r="E195" s="888"/>
      <c r="F195" s="888"/>
      <c r="G195" s="863"/>
      <c r="H195" s="863"/>
      <c r="I195" s="863"/>
      <c r="J195" s="863"/>
      <c r="K195" s="863"/>
      <c r="L195" s="863"/>
      <c r="M195" s="863"/>
      <c r="N195" s="863"/>
      <c r="O195" s="863"/>
      <c r="P195" s="863"/>
      <c r="Q195" s="863"/>
      <c r="R195" s="863"/>
      <c r="S195" s="863"/>
      <c r="T195" s="863"/>
      <c r="U195" s="863"/>
      <c r="V195" s="863"/>
      <c r="W195" s="863"/>
      <c r="X195" s="863"/>
      <c r="Y195" s="863"/>
      <c r="Z195" s="863"/>
      <c r="AA195" s="863"/>
      <c r="AB195" s="863"/>
      <c r="AC195" s="863"/>
      <c r="AD195" s="863"/>
      <c r="AE195" s="863"/>
      <c r="AF195" s="863"/>
      <c r="AG195" s="863"/>
      <c r="AH195" s="863"/>
      <c r="AI195" s="863"/>
      <c r="AJ195" s="863"/>
      <c r="AK195" s="863"/>
      <c r="AL195" s="863"/>
      <c r="AM195" s="863"/>
      <c r="AN195" s="863"/>
      <c r="AO195" s="863"/>
      <c r="AP195" s="863"/>
      <c r="AQ195" s="863"/>
      <c r="AR195" s="863"/>
      <c r="AS195" s="863"/>
      <c r="AT195" s="863"/>
      <c r="AU195" s="863"/>
      <c r="AV195" s="863"/>
      <c r="AW195" s="863"/>
      <c r="AX195" s="863"/>
      <c r="AY195" s="863"/>
      <c r="AZ195" s="863"/>
      <c r="BA195" s="863"/>
      <c r="BB195" s="863"/>
      <c r="BC195" s="863"/>
      <c r="BD195" s="863"/>
    </row>
    <row r="196" spans="2:62" ht="15.75" hidden="1" customHeight="1">
      <c r="D196" s="198"/>
      <c r="E196" s="888"/>
      <c r="F196" s="888"/>
      <c r="G196" s="863"/>
      <c r="H196" s="863"/>
      <c r="I196" s="863"/>
      <c r="J196" s="863"/>
      <c r="K196" s="863"/>
      <c r="L196" s="863"/>
      <c r="M196" s="863"/>
      <c r="N196" s="863"/>
      <c r="O196" s="863"/>
      <c r="P196" s="863"/>
      <c r="Q196" s="863"/>
      <c r="R196" s="863"/>
      <c r="S196" s="863"/>
      <c r="T196" s="863"/>
      <c r="U196" s="863"/>
      <c r="V196" s="863"/>
      <c r="W196" s="863"/>
      <c r="X196" s="863"/>
      <c r="Y196" s="863"/>
      <c r="Z196" s="863"/>
      <c r="AA196" s="863"/>
      <c r="AB196" s="863"/>
      <c r="AC196" s="863"/>
      <c r="AD196" s="863"/>
      <c r="AE196" s="863"/>
      <c r="AF196" s="863"/>
      <c r="AG196" s="863"/>
      <c r="AH196" s="863"/>
      <c r="AI196" s="863"/>
      <c r="AJ196" s="863"/>
      <c r="AK196" s="863"/>
      <c r="AL196" s="863"/>
      <c r="AM196" s="863"/>
      <c r="AN196" s="863"/>
      <c r="AO196" s="863"/>
      <c r="AP196" s="863"/>
      <c r="AQ196" s="863"/>
      <c r="AR196" s="863"/>
      <c r="AS196" s="863"/>
      <c r="AT196" s="863"/>
      <c r="AU196" s="863"/>
      <c r="AV196" s="863"/>
      <c r="AW196" s="863"/>
      <c r="AX196" s="863"/>
      <c r="AY196" s="863"/>
      <c r="AZ196" s="863"/>
      <c r="BA196" s="863"/>
      <c r="BB196" s="863"/>
      <c r="BC196" s="863"/>
      <c r="BD196" s="863"/>
    </row>
    <row r="197" spans="2:62" ht="15.75" hidden="1" customHeight="1">
      <c r="D197" s="198"/>
      <c r="E197" s="888"/>
      <c r="F197" s="888"/>
      <c r="G197" s="863"/>
      <c r="H197" s="863"/>
      <c r="I197" s="863"/>
      <c r="J197" s="863"/>
      <c r="K197" s="863"/>
      <c r="L197" s="863"/>
      <c r="M197" s="863"/>
      <c r="N197" s="863"/>
      <c r="O197" s="863"/>
      <c r="P197" s="863"/>
      <c r="Q197" s="863"/>
      <c r="R197" s="863"/>
      <c r="S197" s="863"/>
      <c r="T197" s="863"/>
      <c r="U197" s="863"/>
      <c r="V197" s="863"/>
      <c r="W197" s="863"/>
      <c r="X197" s="863"/>
      <c r="Y197" s="863"/>
      <c r="Z197" s="863"/>
      <c r="AA197" s="863"/>
      <c r="AB197" s="863"/>
      <c r="AC197" s="863"/>
      <c r="AD197" s="863"/>
      <c r="AE197" s="863"/>
      <c r="AF197" s="863"/>
      <c r="AG197" s="863"/>
      <c r="AH197" s="863"/>
      <c r="AI197" s="863"/>
      <c r="AJ197" s="863"/>
      <c r="AK197" s="863"/>
      <c r="AL197" s="863"/>
      <c r="AM197" s="863"/>
      <c r="AN197" s="863"/>
      <c r="AO197" s="863"/>
      <c r="AP197" s="863"/>
      <c r="AQ197" s="863"/>
      <c r="AR197" s="863"/>
      <c r="AS197" s="863"/>
      <c r="AT197" s="863"/>
      <c r="AU197" s="863"/>
      <c r="AV197" s="863"/>
      <c r="AW197" s="863"/>
      <c r="AX197" s="863"/>
      <c r="AY197" s="863"/>
      <c r="AZ197" s="863"/>
      <c r="BA197" s="863"/>
      <c r="BB197" s="863"/>
      <c r="BC197" s="863"/>
      <c r="BD197" s="863"/>
    </row>
    <row r="198" spans="2:62" ht="15.75" hidden="1" customHeight="1">
      <c r="D198" s="198"/>
      <c r="E198" s="888"/>
      <c r="F198" s="888"/>
      <c r="G198" s="863"/>
      <c r="H198" s="863"/>
      <c r="I198" s="863"/>
      <c r="J198" s="863"/>
      <c r="K198" s="863"/>
      <c r="L198" s="863"/>
      <c r="M198" s="863"/>
      <c r="N198" s="863"/>
      <c r="O198" s="863"/>
      <c r="P198" s="863"/>
      <c r="Q198" s="863"/>
      <c r="R198" s="863"/>
      <c r="S198" s="863"/>
      <c r="T198" s="863"/>
      <c r="U198" s="863"/>
      <c r="V198" s="863"/>
      <c r="W198" s="863"/>
      <c r="X198" s="863"/>
      <c r="Y198" s="863"/>
      <c r="Z198" s="863"/>
      <c r="AA198" s="863"/>
      <c r="AB198" s="863"/>
      <c r="AC198" s="863"/>
      <c r="AD198" s="863"/>
      <c r="AE198" s="863"/>
      <c r="AF198" s="863"/>
      <c r="AG198" s="863"/>
      <c r="AH198" s="863"/>
      <c r="AI198" s="863"/>
      <c r="AJ198" s="863"/>
      <c r="AK198" s="863"/>
      <c r="AL198" s="863"/>
      <c r="AM198" s="863"/>
      <c r="AN198" s="863"/>
      <c r="AO198" s="863"/>
      <c r="AP198" s="863"/>
      <c r="AQ198" s="863"/>
      <c r="AR198" s="863"/>
      <c r="AS198" s="863"/>
      <c r="AT198" s="863"/>
      <c r="AU198" s="863"/>
      <c r="AV198" s="863"/>
      <c r="AW198" s="863"/>
      <c r="AX198" s="863"/>
      <c r="AY198" s="863"/>
      <c r="AZ198" s="863"/>
      <c r="BA198" s="863"/>
      <c r="BB198" s="863"/>
      <c r="BC198" s="863"/>
      <c r="BD198" s="863"/>
    </row>
    <row r="199" spans="2:62" ht="15.75" hidden="1" customHeight="1">
      <c r="D199" s="198"/>
      <c r="E199" s="888"/>
      <c r="F199" s="888"/>
      <c r="G199" s="863"/>
      <c r="H199" s="863"/>
      <c r="I199" s="863"/>
      <c r="J199" s="863"/>
      <c r="K199" s="863"/>
      <c r="L199" s="863"/>
      <c r="M199" s="863"/>
      <c r="N199" s="863"/>
      <c r="O199" s="863"/>
      <c r="P199" s="863"/>
      <c r="Q199" s="863"/>
      <c r="R199" s="863"/>
      <c r="S199" s="863"/>
      <c r="T199" s="863"/>
      <c r="U199" s="863"/>
      <c r="V199" s="863"/>
      <c r="W199" s="863"/>
      <c r="X199" s="863"/>
      <c r="Y199" s="863"/>
      <c r="Z199" s="863"/>
      <c r="AA199" s="863"/>
      <c r="AB199" s="863"/>
      <c r="AC199" s="863"/>
      <c r="AD199" s="863"/>
      <c r="AE199" s="863"/>
      <c r="AF199" s="863"/>
      <c r="AG199" s="863"/>
      <c r="AH199" s="863"/>
      <c r="AI199" s="863"/>
      <c r="AJ199" s="863"/>
      <c r="AK199" s="863"/>
      <c r="AL199" s="863"/>
      <c r="AM199" s="863"/>
      <c r="AN199" s="863"/>
      <c r="AO199" s="863"/>
      <c r="AP199" s="863"/>
      <c r="AQ199" s="863"/>
      <c r="AR199" s="863"/>
      <c r="AS199" s="863"/>
      <c r="AT199" s="863"/>
      <c r="AU199" s="863"/>
      <c r="AV199" s="863"/>
      <c r="AW199" s="863"/>
      <c r="AX199" s="863"/>
      <c r="AY199" s="863"/>
      <c r="AZ199" s="863"/>
      <c r="BA199" s="863"/>
      <c r="BB199" s="863"/>
      <c r="BC199" s="863"/>
      <c r="BD199" s="863"/>
    </row>
    <row r="200" spans="2:62" ht="15.75" hidden="1" customHeight="1">
      <c r="D200" s="198"/>
      <c r="E200" s="888"/>
      <c r="F200" s="888"/>
      <c r="G200" s="863"/>
      <c r="H200" s="863"/>
      <c r="I200" s="863"/>
      <c r="J200" s="863"/>
      <c r="K200" s="863"/>
      <c r="L200" s="863"/>
      <c r="M200" s="863"/>
      <c r="N200" s="863"/>
      <c r="O200" s="863"/>
      <c r="P200" s="863"/>
      <c r="Q200" s="863"/>
      <c r="R200" s="863"/>
      <c r="S200" s="863"/>
      <c r="T200" s="863"/>
      <c r="U200" s="863"/>
      <c r="V200" s="863"/>
      <c r="W200" s="863"/>
      <c r="X200" s="863"/>
      <c r="Y200" s="863"/>
      <c r="Z200" s="863"/>
      <c r="AA200" s="863"/>
      <c r="AB200" s="863"/>
      <c r="AC200" s="863"/>
      <c r="AD200" s="863"/>
      <c r="AE200" s="863"/>
      <c r="AF200" s="863"/>
      <c r="AG200" s="863"/>
      <c r="AH200" s="863"/>
      <c r="AI200" s="863"/>
      <c r="AJ200" s="863"/>
      <c r="AK200" s="863"/>
      <c r="AL200" s="863"/>
      <c r="AM200" s="863"/>
      <c r="AN200" s="863"/>
      <c r="AO200" s="863"/>
      <c r="AP200" s="863"/>
      <c r="AQ200" s="863"/>
      <c r="AR200" s="863"/>
      <c r="AS200" s="863"/>
      <c r="AT200" s="863"/>
      <c r="AU200" s="863"/>
      <c r="AV200" s="863"/>
      <c r="AW200" s="863"/>
      <c r="AX200" s="863"/>
      <c r="AY200" s="863"/>
      <c r="AZ200" s="863"/>
      <c r="BA200" s="863"/>
      <c r="BB200" s="863"/>
      <c r="BC200" s="863"/>
      <c r="BD200" s="863"/>
    </row>
    <row r="201" spans="2:62" ht="15.75" hidden="1" customHeight="1">
      <c r="D201" s="198"/>
      <c r="E201" s="888"/>
      <c r="F201" s="888"/>
      <c r="G201" s="863"/>
      <c r="H201" s="863"/>
      <c r="I201" s="863"/>
      <c r="J201" s="863"/>
      <c r="K201" s="863"/>
      <c r="L201" s="863"/>
      <c r="M201" s="863"/>
      <c r="N201" s="863"/>
      <c r="O201" s="863"/>
      <c r="P201" s="863"/>
      <c r="Q201" s="863"/>
      <c r="R201" s="863"/>
      <c r="S201" s="863"/>
      <c r="T201" s="863"/>
      <c r="U201" s="863"/>
      <c r="V201" s="863"/>
      <c r="W201" s="863"/>
      <c r="X201" s="863"/>
      <c r="Y201" s="863"/>
      <c r="Z201" s="863"/>
      <c r="AA201" s="863"/>
      <c r="AB201" s="863"/>
      <c r="AC201" s="863"/>
      <c r="AD201" s="863"/>
      <c r="AE201" s="863"/>
      <c r="AF201" s="863"/>
      <c r="AG201" s="863"/>
      <c r="AH201" s="863"/>
      <c r="AI201" s="863"/>
      <c r="AJ201" s="863"/>
      <c r="AK201" s="863"/>
      <c r="AL201" s="863"/>
      <c r="AM201" s="863"/>
      <c r="AN201" s="863"/>
      <c r="AO201" s="863"/>
      <c r="AP201" s="863"/>
      <c r="AQ201" s="863"/>
      <c r="AR201" s="863"/>
      <c r="AS201" s="863"/>
      <c r="AT201" s="863"/>
      <c r="AU201" s="863"/>
      <c r="AV201" s="863"/>
      <c r="AW201" s="863"/>
      <c r="AX201" s="863"/>
      <c r="AY201" s="863"/>
      <c r="AZ201" s="863"/>
      <c r="BA201" s="863"/>
      <c r="BB201" s="863"/>
      <c r="BC201" s="863"/>
      <c r="BD201" s="863"/>
    </row>
    <row r="202" spans="2:62" ht="15.75" hidden="1" customHeight="1">
      <c r="D202" s="198"/>
      <c r="E202" s="888"/>
      <c r="F202" s="888"/>
      <c r="G202" s="863"/>
      <c r="H202" s="863"/>
      <c r="I202" s="863"/>
      <c r="J202" s="863"/>
      <c r="K202" s="863"/>
      <c r="L202" s="863"/>
      <c r="M202" s="863"/>
      <c r="N202" s="863"/>
      <c r="O202" s="863"/>
      <c r="P202" s="863"/>
      <c r="Q202" s="863"/>
      <c r="R202" s="863"/>
      <c r="S202" s="863"/>
      <c r="T202" s="863"/>
      <c r="U202" s="863"/>
      <c r="V202" s="863"/>
      <c r="W202" s="863"/>
      <c r="X202" s="863"/>
      <c r="Y202" s="863"/>
      <c r="Z202" s="863"/>
      <c r="AA202" s="863"/>
      <c r="AB202" s="863"/>
      <c r="AC202" s="863"/>
      <c r="AD202" s="863"/>
      <c r="AE202" s="863"/>
      <c r="AF202" s="863"/>
      <c r="AG202" s="863"/>
      <c r="AH202" s="863"/>
      <c r="AI202" s="863"/>
      <c r="AJ202" s="863"/>
      <c r="AK202" s="863"/>
      <c r="AL202" s="863"/>
      <c r="AM202" s="863"/>
      <c r="AN202" s="863"/>
      <c r="AO202" s="863"/>
      <c r="AP202" s="863"/>
      <c r="AQ202" s="863"/>
      <c r="AR202" s="863"/>
      <c r="AS202" s="863"/>
      <c r="AT202" s="863"/>
      <c r="AU202" s="863"/>
      <c r="AV202" s="863"/>
      <c r="AW202" s="863"/>
      <c r="AX202" s="863"/>
      <c r="AY202" s="863"/>
      <c r="AZ202" s="863"/>
      <c r="BA202" s="863"/>
      <c r="BB202" s="863"/>
      <c r="BC202" s="863"/>
      <c r="BD202" s="863"/>
    </row>
    <row r="203" spans="2:62" ht="15.75" hidden="1" customHeight="1"/>
    <row r="204" spans="2:62" ht="15.75" hidden="1" customHeight="1"/>
    <row r="205" spans="2:62" ht="15.75" hidden="1" customHeight="1"/>
    <row r="206" spans="2:62" ht="15.75" customHeight="1"/>
    <row r="207" spans="2:62" ht="15.75" customHeight="1"/>
    <row r="208" spans="2:62"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8.25" customHeight="1"/>
    <row r="824" ht="31.5" customHeight="1"/>
    <row r="825" ht="6.75" customHeight="1"/>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29"/>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sheetData>
  <sheetProtection algorithmName="SHA-512" hashValue="iXm2vr8jNFsNDPGFSMHEg0Ky2OeMMpgKlsb3LlGF00/cvFVfCYU+CImAJSFCpEHCUrlEpcM0dC5R7wPtCdj66g==" saltValue="puVgex8Kn1K3vJuNExAKYA==" spinCount="100000" sheet="1" formatCells="0"/>
  <protectedRanges>
    <protectedRange sqref="AE5:AQ6 AW5:BI6" name="範囲36"/>
    <protectedRange sqref="W168:AH168 C168:K168 C171:AH171 AM171:AZ171 C174:AH174 AM174:AZ174 L175:BG175 L172:BG172 L178:BG178 C177:Z177 AM177:AZ177 C180:AH180 AM180:AZ180 L181:BG181 C183:V183" name="範囲34"/>
    <protectedRange sqref="T123:Y123 AM123:AP123 BD123:BH123" name="範囲29"/>
    <protectedRange sqref="C23:S24" name="範囲28"/>
    <protectedRange sqref="J130 BG130:BH130 L130:BE130" name="範囲1_2_1"/>
    <protectedRange sqref="AT119:AX120 AQ119:AS119 AQ120:AR120" name="範囲1_2"/>
    <protectedRange sqref="K122:X122 AJ122:AS122 BC122:BH122 AK124:AV124 X124:Z124 X123:Y123 U123:V123" name="範囲24"/>
    <protectedRange sqref="P122 AK122:AK123 T122" name="範囲21_2"/>
    <protectedRange sqref="X124:Z124 AV123:AW123 M123 P122:V122 AZ124 AK124:AX124 Y122 X123:Y123 U123:V123 AK122:AO123 AP122:AS122 AU122:AV122 AQ123:AT123" name="範囲23_2"/>
    <protectedRange sqref="AA124 AK124 K122 AZ124 M123 AW124:AX124 X123:Y123 U123:V123" name="範囲21"/>
    <protectedRange sqref="Z123 K122 M123 AB122:AC123 AZ124 AK124:AX124 AA124:AB124 Y122:Z122 P122:W122 X123:Y124 U123:V123 AE122:AE123 AF122 AG122:AO123 AP122:AQ122 AQ123:AR123" name="範囲23"/>
    <protectedRange sqref="X137:BG137 AN146:AO146 AC145:AF145 AT145:AV146 BF145:BG145 BF146:BP146 Q146:AL146 B147:BG147 B141:BG144" name="範囲18"/>
    <protectedRange sqref="K113 T123 K117:S121 BC126:BH126 BC127:BF129 B134:BG134 B137:W137 AC117:AO121 AY117:BH120 R126:AG129 AC115 AM115:AQ116 AL116 BD115:BH116 K115:AB116 AD115:AK116 AE113:AL114 AD114" name="範囲16"/>
    <protectedRange sqref="U138:W139 AL140 AT145:AU145 BD141:BF144 BM146:BO146 BG145 BD147:BF147" name="区域17"/>
    <protectedRange sqref="I140 J139 J141:J144 D138:D139 J147" name="区域15"/>
    <protectedRange sqref="M139:M144 Y139:Y140 AK139:AK140 AM140 AQ139:AS140 AO141:AP144 AX145:BA145 AL139:AM139 Y141:AA144 AA139:AA140 AP139 AF139:AF140 G138:H139 N138:P139 I138:M138 Y146:AA147 AO147:AP147 AI147:AL147 AI141:AL144 AN146:AO146 AB146:AL146 M147" name="区域16"/>
    <protectedRange sqref="W111" name="区域30"/>
    <protectedRange sqref="B135:B136" name="区域38"/>
    <protectedRange sqref="AU107:BH107" name="範囲2_1"/>
    <protectedRange sqref="E195:F202" name="区域9"/>
    <protectedRange sqref="P89:Y89" name="追加1"/>
    <protectedRange sqref="BR88:BS88" name="範囲4"/>
    <protectedRange sqref="U66 AC66 AL66 AS66 AC68:BA69 K73:P73 S73:U73 M109:BH109 Y73:Z73 AD73:AE73" name="範囲2"/>
    <protectedRange sqref="AB5:AQ6 J7:R7 K9:BG9 C35:BI36 D41:BI42 AY5:BH6 U113:AC113 AR114:BG114 BB113:BH113 AT113:AZ113 O132:S134 AE132:AG134 C132:E134 BF129:BG129 AK132:AS134 J135:L136 O135:AS136 BA129:BC129 AX125:AY128 BC126:BF126 AG125:AW125 AW132:BG137 AH126:AH128 AZ126:BB128 BC127:BG128 K125:AF127 D129:AX129 K130:AG131 B128:B129 C30:BI31 K121:BG121 K119:AP120 AY119:BG120 D128:AF128 C22:BI22 C25:BI26 AH131:BG131 T23:BI24 T123 B18:BI18 B17:P17 Z17:BI17 AC115 AL116:AS118 AL115:AR115 AT115:BG118 K115:AB118 AD115:AK118 AC117:AC118 I5:R6 B14:BI16" name="範囲1"/>
    <protectedRange sqref="BN7:BQ7" name="範囲3"/>
    <protectedRange sqref="AG37:AI37" name="追加2"/>
    <protectedRange sqref="S195:BD202" name="区域8"/>
    <protectedRange sqref="T1:AB1 U2:AB2 I1:O2 BV1:BW1 BU2:BW2 AU1:AV1 AK2:AO2 AY2:BC2 BN2:BR2 C113 H113:I113 K145:AA145 AW145:BE146 J146:P146 AG145:AL145 AN145:AO145 AX1:BD1 BI1:BJ1 BP1:BQ1 BI2 AF1:AN1" name="範囲1_1"/>
    <protectedRange sqref="K107:T107 L192:U192" name="範囲17"/>
    <protectedRange sqref="B134:H134 B137:BG137 B141:BG142" name="範囲19"/>
    <protectedRange sqref="G1:O1 T1:AB1 AR1:AX1 AF1:AO1" name="範囲25"/>
    <protectedRange sqref="Q18:Y18" name="範囲30"/>
    <protectedRange sqref="C158:Z158 AM158:AZ158" name="範囲31_1"/>
    <protectedRange sqref="L161:U161" name="範囲17_1"/>
    <protectedRange sqref="C168:BG168 L169:BG169 C171:BG171 L172:BG172 C174:BG174 L175:BG175 C177:BG177 L178:BG178 C180:BG180 L181:BG181 C183:BG183 L184:BG184 C186:BG186 L187:BG187 C189:BG189 L190:BG190 AX192:BH192" name="範囲33"/>
    <protectedRange sqref="Q17:Y17" name="範囲35"/>
  </protectedRanges>
  <mergeCells count="630">
    <mergeCell ref="S73:X73"/>
    <mergeCell ref="S74:X74"/>
    <mergeCell ref="Y73:AI73"/>
    <mergeCell ref="D4:BG4"/>
    <mergeCell ref="C51:BH51"/>
    <mergeCell ref="C52:BH52"/>
    <mergeCell ref="C53:BH53"/>
    <mergeCell ref="C54:BH54"/>
    <mergeCell ref="C74:J74"/>
    <mergeCell ref="AI74:AQ74"/>
    <mergeCell ref="C57:BH57"/>
    <mergeCell ref="C58:BH58"/>
    <mergeCell ref="C59:BH59"/>
    <mergeCell ref="C60:BH60"/>
    <mergeCell ref="C61:BH61"/>
    <mergeCell ref="C62:BH62"/>
    <mergeCell ref="C63:BH63"/>
    <mergeCell ref="D67:S67"/>
    <mergeCell ref="U67:Z67"/>
    <mergeCell ref="AD67:AI67"/>
    <mergeCell ref="C64:BH64"/>
    <mergeCell ref="C65:BE65"/>
    <mergeCell ref="U68:AB68"/>
    <mergeCell ref="U69:AB69"/>
    <mergeCell ref="AC68:BA69"/>
    <mergeCell ref="C55:BH55"/>
    <mergeCell ref="C56:BH56"/>
    <mergeCell ref="AL73:AT73"/>
    <mergeCell ref="AN70:AW70"/>
    <mergeCell ref="AU73:BH73"/>
    <mergeCell ref="AY70:BE70"/>
    <mergeCell ref="U107:AB107"/>
    <mergeCell ref="AC107:AM107"/>
    <mergeCell ref="AN107:AT107"/>
    <mergeCell ref="AU107:BH107"/>
    <mergeCell ref="AI83:AZ84"/>
    <mergeCell ref="Z81:AH81"/>
    <mergeCell ref="AK81:BD81"/>
    <mergeCell ref="C92:BI92"/>
    <mergeCell ref="C93:BI93"/>
    <mergeCell ref="C94:BI94"/>
    <mergeCell ref="C95:BI95"/>
    <mergeCell ref="B96:BE96"/>
    <mergeCell ref="D97:BH97"/>
    <mergeCell ref="C73:J73"/>
    <mergeCell ref="C70:D70"/>
    <mergeCell ref="H70:T70"/>
    <mergeCell ref="K73:R73"/>
    <mergeCell ref="X70:AM70"/>
    <mergeCell ref="E72:N72"/>
    <mergeCell ref="O72:AE72"/>
    <mergeCell ref="AH72:AP72"/>
    <mergeCell ref="BB1:BC1"/>
    <mergeCell ref="BD1:BE1"/>
    <mergeCell ref="E66:R66"/>
    <mergeCell ref="AT66:AX66"/>
    <mergeCell ref="AY66:BE66"/>
    <mergeCell ref="AT67:AX67"/>
    <mergeCell ref="C45:BH45"/>
    <mergeCell ref="B37:M37"/>
    <mergeCell ref="W37:AF37"/>
    <mergeCell ref="AG37:AI37"/>
    <mergeCell ref="AJ37:AN37"/>
    <mergeCell ref="B38:J38"/>
    <mergeCell ref="N38:Q38"/>
    <mergeCell ref="T38:U38"/>
    <mergeCell ref="X38:AK38"/>
    <mergeCell ref="B39:O39"/>
    <mergeCell ref="P39:AB39"/>
    <mergeCell ref="C46:BH46"/>
    <mergeCell ref="C47:BH47"/>
    <mergeCell ref="C48:BH48"/>
    <mergeCell ref="C50:BH50"/>
    <mergeCell ref="B34:S34"/>
    <mergeCell ref="T34:AB34"/>
    <mergeCell ref="AC34:AN34"/>
    <mergeCell ref="AO34:BI34"/>
    <mergeCell ref="C35:S35"/>
    <mergeCell ref="T35:AB35"/>
    <mergeCell ref="AD35:AM35"/>
    <mergeCell ref="AO35:BI35"/>
    <mergeCell ref="C36:S36"/>
    <mergeCell ref="T36:AB36"/>
    <mergeCell ref="AD36:AM36"/>
    <mergeCell ref="AO36:BI36"/>
    <mergeCell ref="B43:BJ43"/>
    <mergeCell ref="C44:BE44"/>
    <mergeCell ref="AC39:AO39"/>
    <mergeCell ref="AC41:AO41"/>
    <mergeCell ref="AP41:BI41"/>
    <mergeCell ref="D42:N42"/>
    <mergeCell ref="Q42:AA42"/>
    <mergeCell ref="AC42:AO42"/>
    <mergeCell ref="AP42:BI42"/>
    <mergeCell ref="D41:N41"/>
    <mergeCell ref="Q41:AA41"/>
    <mergeCell ref="BJ1:BK1"/>
    <mergeCell ref="BL1:BO1"/>
    <mergeCell ref="AC1:AE1"/>
    <mergeCell ref="AF1:AN1"/>
    <mergeCell ref="AO1:AS1"/>
    <mergeCell ref="BN9:CH15"/>
    <mergeCell ref="AC119:AO120"/>
    <mergeCell ref="AY117:BH118"/>
    <mergeCell ref="AY119:BH120"/>
    <mergeCell ref="Z84:AH84"/>
    <mergeCell ref="U76:BJ76"/>
    <mergeCell ref="B77:BE77"/>
    <mergeCell ref="B79:AA79"/>
    <mergeCell ref="B118:J118"/>
    <mergeCell ref="U118:AB118"/>
    <mergeCell ref="AQ118:AX118"/>
    <mergeCell ref="AC117:AO118"/>
    <mergeCell ref="K117:S118"/>
    <mergeCell ref="B119:J119"/>
    <mergeCell ref="U119:AB119"/>
    <mergeCell ref="AQ119:AX119"/>
    <mergeCell ref="BF1:BG1"/>
    <mergeCell ref="BH1:BI1"/>
    <mergeCell ref="C49:BH49"/>
    <mergeCell ref="B120:J120"/>
    <mergeCell ref="G198:R198"/>
    <mergeCell ref="S198:BD198"/>
    <mergeCell ref="E195:F195"/>
    <mergeCell ref="G195:R195"/>
    <mergeCell ref="S195:BD195"/>
    <mergeCell ref="E197:F197"/>
    <mergeCell ref="G197:R197"/>
    <mergeCell ref="S197:BD197"/>
    <mergeCell ref="E198:F198"/>
    <mergeCell ref="E196:F196"/>
    <mergeCell ref="G196:R196"/>
    <mergeCell ref="S196:BD196"/>
    <mergeCell ref="AP193:AW193"/>
    <mergeCell ref="BA173:BG173"/>
    <mergeCell ref="AA174:AH174"/>
    <mergeCell ref="B164:BG164"/>
    <mergeCell ref="C165:BC165"/>
    <mergeCell ref="B163:BG163"/>
    <mergeCell ref="C175:K175"/>
    <mergeCell ref="C173:K173"/>
    <mergeCell ref="L173:V173"/>
    <mergeCell ref="C176:K176"/>
    <mergeCell ref="AP192:AW192"/>
    <mergeCell ref="E202:F202"/>
    <mergeCell ref="G202:R202"/>
    <mergeCell ref="S202:BD202"/>
    <mergeCell ref="E199:F199"/>
    <mergeCell ref="G199:R199"/>
    <mergeCell ref="S199:BD199"/>
    <mergeCell ref="E200:F200"/>
    <mergeCell ref="E201:F201"/>
    <mergeCell ref="G201:R201"/>
    <mergeCell ref="S201:BD201"/>
    <mergeCell ref="G200:R200"/>
    <mergeCell ref="S200:BD200"/>
    <mergeCell ref="B170:B172"/>
    <mergeCell ref="B166:BG166"/>
    <mergeCell ref="AI174:AL174"/>
    <mergeCell ref="AM174:AZ174"/>
    <mergeCell ref="BA185:BG185"/>
    <mergeCell ref="W168:Z168"/>
    <mergeCell ref="BA168:BG168"/>
    <mergeCell ref="L178:BG178"/>
    <mergeCell ref="BA182:BG182"/>
    <mergeCell ref="AM182:AZ182"/>
    <mergeCell ref="BA183:BG183"/>
    <mergeCell ref="AA183:AH183"/>
    <mergeCell ref="AI183:AL183"/>
    <mergeCell ref="AM180:AZ180"/>
    <mergeCell ref="BA177:BG177"/>
    <mergeCell ref="AM176:AZ176"/>
    <mergeCell ref="C181:K181"/>
    <mergeCell ref="L181:BG181"/>
    <mergeCell ref="B141:H141"/>
    <mergeCell ref="I141:X141"/>
    <mergeCell ref="Y141:AE141"/>
    <mergeCell ref="AF141:AL141"/>
    <mergeCell ref="BA141:BG141"/>
    <mergeCell ref="AM141:AW141"/>
    <mergeCell ref="AX141:AZ141"/>
    <mergeCell ref="B142:H142"/>
    <mergeCell ref="I142:X142"/>
    <mergeCell ref="Y142:AE142"/>
    <mergeCell ref="AF142:AL142"/>
    <mergeCell ref="BA142:BG142"/>
    <mergeCell ref="AM142:AW142"/>
    <mergeCell ref="AX142:AZ142"/>
    <mergeCell ref="AM139:AW139"/>
    <mergeCell ref="AX139:AZ139"/>
    <mergeCell ref="B140:H140"/>
    <mergeCell ref="I140:X140"/>
    <mergeCell ref="Y140:AE140"/>
    <mergeCell ref="AF140:AL140"/>
    <mergeCell ref="BA140:BG140"/>
    <mergeCell ref="AM140:AW140"/>
    <mergeCell ref="AX140:AZ140"/>
    <mergeCell ref="Y139:AE139"/>
    <mergeCell ref="AF139:AL139"/>
    <mergeCell ref="BA139:BG139"/>
    <mergeCell ref="U120:AB120"/>
    <mergeCell ref="AQ120:AX120"/>
    <mergeCell ref="K119:S120"/>
    <mergeCell ref="B125:AY125"/>
    <mergeCell ref="C123:S123"/>
    <mergeCell ref="AQ123:BC123"/>
    <mergeCell ref="AH127:BB128"/>
    <mergeCell ref="B131:V131"/>
    <mergeCell ref="B132:H132"/>
    <mergeCell ref="I132:S132"/>
    <mergeCell ref="T132:AS132"/>
    <mergeCell ref="AT132:BG132"/>
    <mergeCell ref="B127:Q127"/>
    <mergeCell ref="R127:AG127"/>
    <mergeCell ref="BG127:BH128"/>
    <mergeCell ref="BC127:BF128"/>
    <mergeCell ref="B130:F130"/>
    <mergeCell ref="G130:J130"/>
    <mergeCell ref="K130:O130"/>
    <mergeCell ref="P130:V130"/>
    <mergeCell ref="W130:Z130"/>
    <mergeCell ref="AA130:AE130"/>
    <mergeCell ref="R129:AA129"/>
    <mergeCell ref="AB129:AC129"/>
    <mergeCell ref="B117:J117"/>
    <mergeCell ref="U117:AB117"/>
    <mergeCell ref="AQ117:AX117"/>
    <mergeCell ref="B109:J109"/>
    <mergeCell ref="M109:BH109"/>
    <mergeCell ref="I110:BJ110"/>
    <mergeCell ref="B111:BH111"/>
    <mergeCell ref="B113:J113"/>
    <mergeCell ref="AM113:AU113"/>
    <mergeCell ref="B114:J114"/>
    <mergeCell ref="AN114:AT114"/>
    <mergeCell ref="C115:S115"/>
    <mergeCell ref="C116:S116"/>
    <mergeCell ref="T115:AB116"/>
    <mergeCell ref="AG115:AI116"/>
    <mergeCell ref="AJ115:AK116"/>
    <mergeCell ref="AL115:BC115"/>
    <mergeCell ref="AL116:BC116"/>
    <mergeCell ref="BD115:BE116"/>
    <mergeCell ref="AC115:AF116"/>
    <mergeCell ref="BF115:BH116"/>
    <mergeCell ref="AV113:BH114"/>
    <mergeCell ref="BY98:CK98"/>
    <mergeCell ref="B99:M99"/>
    <mergeCell ref="P99:AD99"/>
    <mergeCell ref="AE99:BD99"/>
    <mergeCell ref="BY99:CK99"/>
    <mergeCell ref="B100:O100"/>
    <mergeCell ref="P100:AD100"/>
    <mergeCell ref="AE100:BD100"/>
    <mergeCell ref="BP100:BR100"/>
    <mergeCell ref="D98:BD98"/>
    <mergeCell ref="C30:S30"/>
    <mergeCell ref="T30:AB30"/>
    <mergeCell ref="AC30:AJ30"/>
    <mergeCell ref="AK30:AN30"/>
    <mergeCell ref="AO30:BI30"/>
    <mergeCell ref="AK31:AN31"/>
    <mergeCell ref="AO31:BI31"/>
    <mergeCell ref="C32:P32"/>
    <mergeCell ref="B33:S33"/>
    <mergeCell ref="T33:AB33"/>
    <mergeCell ref="AC33:AN33"/>
    <mergeCell ref="AO33:BI33"/>
    <mergeCell ref="C31:S31"/>
    <mergeCell ref="T31:AB31"/>
    <mergeCell ref="AC31:AJ31"/>
    <mergeCell ref="C27:BE27"/>
    <mergeCell ref="B28:S28"/>
    <mergeCell ref="T28:AB28"/>
    <mergeCell ref="AC28:AN28"/>
    <mergeCell ref="AO28:BI28"/>
    <mergeCell ref="B29:S29"/>
    <mergeCell ref="T29:AB29"/>
    <mergeCell ref="AC29:AN29"/>
    <mergeCell ref="AO29:BI29"/>
    <mergeCell ref="C25:S25"/>
    <mergeCell ref="T25:AB25"/>
    <mergeCell ref="AC25:AJ25"/>
    <mergeCell ref="AK25:AN25"/>
    <mergeCell ref="AO25:BI25"/>
    <mergeCell ref="C26:S26"/>
    <mergeCell ref="T26:AB26"/>
    <mergeCell ref="AC26:AJ26"/>
    <mergeCell ref="AK26:AN26"/>
    <mergeCell ref="AO26:BI26"/>
    <mergeCell ref="C23:S23"/>
    <mergeCell ref="T23:AB23"/>
    <mergeCell ref="AC23:AJ23"/>
    <mergeCell ref="AK23:AN23"/>
    <mergeCell ref="AO23:BI23"/>
    <mergeCell ref="C24:S24"/>
    <mergeCell ref="T24:AB24"/>
    <mergeCell ref="AC24:AJ24"/>
    <mergeCell ref="AK24:AN24"/>
    <mergeCell ref="AO24:BI24"/>
    <mergeCell ref="B21:S21"/>
    <mergeCell ref="T21:AB21"/>
    <mergeCell ref="AC21:AN21"/>
    <mergeCell ref="AO21:BI21"/>
    <mergeCell ref="C22:S22"/>
    <mergeCell ref="T22:AB22"/>
    <mergeCell ref="AC22:AJ22"/>
    <mergeCell ref="AK22:AN22"/>
    <mergeCell ref="AO22:BI22"/>
    <mergeCell ref="B18:D18"/>
    <mergeCell ref="E18:P18"/>
    <mergeCell ref="Q18:Y18"/>
    <mergeCell ref="Z18:AJ18"/>
    <mergeCell ref="AK18:BI18"/>
    <mergeCell ref="C19:BE19"/>
    <mergeCell ref="B20:S20"/>
    <mergeCell ref="T20:AB20"/>
    <mergeCell ref="AC20:AN20"/>
    <mergeCell ref="AO20:BI20"/>
    <mergeCell ref="B16:D16"/>
    <mergeCell ref="E16:P16"/>
    <mergeCell ref="Q16:Y16"/>
    <mergeCell ref="Z16:AJ16"/>
    <mergeCell ref="AK16:BI16"/>
    <mergeCell ref="B17:D17"/>
    <mergeCell ref="E17:P17"/>
    <mergeCell ref="Q17:Y17"/>
    <mergeCell ref="Z17:AJ17"/>
    <mergeCell ref="AK17:BI17"/>
    <mergeCell ref="E14:P14"/>
    <mergeCell ref="Q14:Y14"/>
    <mergeCell ref="Z14:AJ14"/>
    <mergeCell ref="AK14:BI14"/>
    <mergeCell ref="B15:D15"/>
    <mergeCell ref="E15:P15"/>
    <mergeCell ref="Q15:Y15"/>
    <mergeCell ref="Z15:AJ15"/>
    <mergeCell ref="AK15:BI15"/>
    <mergeCell ref="BF8:BH8"/>
    <mergeCell ref="C7:H7"/>
    <mergeCell ref="J7:R7"/>
    <mergeCell ref="U7:AD7"/>
    <mergeCell ref="AE7:AI7"/>
    <mergeCell ref="AL7:AN7"/>
    <mergeCell ref="C9:H9"/>
    <mergeCell ref="C10:H10"/>
    <mergeCell ref="C11:Y11"/>
    <mergeCell ref="I9:J10"/>
    <mergeCell ref="K9:BG10"/>
    <mergeCell ref="AY2:BC2"/>
    <mergeCell ref="BD2:BH2"/>
    <mergeCell ref="BD3:BH3"/>
    <mergeCell ref="BI3:BO3"/>
    <mergeCell ref="BR3:BS3"/>
    <mergeCell ref="AQ7:BA7"/>
    <mergeCell ref="C5:H5"/>
    <mergeCell ref="S5:AA5"/>
    <mergeCell ref="C6:H6"/>
    <mergeCell ref="S6:AA6"/>
    <mergeCell ref="BD7:BE7"/>
    <mergeCell ref="S3:U3"/>
    <mergeCell ref="V3:Z3"/>
    <mergeCell ref="AA3:AE3"/>
    <mergeCell ref="AF3:AM3"/>
    <mergeCell ref="AN3:AS3"/>
    <mergeCell ref="AT3:AW3"/>
    <mergeCell ref="AX3:BC3"/>
    <mergeCell ref="E3:I3"/>
    <mergeCell ref="I5:R6"/>
    <mergeCell ref="AB5:AD6"/>
    <mergeCell ref="AE5:AQ6"/>
    <mergeCell ref="AR5:AV6"/>
    <mergeCell ref="AW5:BI6"/>
    <mergeCell ref="R128:AG128"/>
    <mergeCell ref="B129:Q129"/>
    <mergeCell ref="A2:H2"/>
    <mergeCell ref="I2:O2"/>
    <mergeCell ref="P2:T2"/>
    <mergeCell ref="U2:AB2"/>
    <mergeCell ref="AC2:AJ2"/>
    <mergeCell ref="AK2:AO2"/>
    <mergeCell ref="AP2:AX2"/>
    <mergeCell ref="B8:I8"/>
    <mergeCell ref="U8:AC8"/>
    <mergeCell ref="AI8:AQ8"/>
    <mergeCell ref="AT8:BA8"/>
    <mergeCell ref="B12:D12"/>
    <mergeCell ref="E12:P12"/>
    <mergeCell ref="Q12:Y12"/>
    <mergeCell ref="Z12:AJ12"/>
    <mergeCell ref="AK12:BI12"/>
    <mergeCell ref="B13:D13"/>
    <mergeCell ref="E13:P13"/>
    <mergeCell ref="Q13:X13"/>
    <mergeCell ref="Z13:AJ13"/>
    <mergeCell ref="AK13:BI13"/>
    <mergeCell ref="B14:D14"/>
    <mergeCell ref="B139:H139"/>
    <mergeCell ref="I139:X139"/>
    <mergeCell ref="BI2:BO2"/>
    <mergeCell ref="B1:F1"/>
    <mergeCell ref="G1:O1"/>
    <mergeCell ref="P1:S1"/>
    <mergeCell ref="T1:AB1"/>
    <mergeCell ref="AT1:BA1"/>
    <mergeCell ref="BM130:BO130"/>
    <mergeCell ref="AF130:AJ130"/>
    <mergeCell ref="AK130:AQ130"/>
    <mergeCell ref="AR130:AU130"/>
    <mergeCell ref="AV130:AZ130"/>
    <mergeCell ref="BA130:BD130"/>
    <mergeCell ref="BE130:BG130"/>
    <mergeCell ref="BJ130:BL130"/>
    <mergeCell ref="AT122:BB122"/>
    <mergeCell ref="BC122:BH122"/>
    <mergeCell ref="B126:Q126"/>
    <mergeCell ref="R126:AG126"/>
    <mergeCell ref="AH126:BB126"/>
    <mergeCell ref="BC126:BH126"/>
    <mergeCell ref="BD123:BH123"/>
    <mergeCell ref="B128:Q128"/>
    <mergeCell ref="B136:H136"/>
    <mergeCell ref="I136:W136"/>
    <mergeCell ref="X136:AS136"/>
    <mergeCell ref="AT136:BG136"/>
    <mergeCell ref="B137:H137"/>
    <mergeCell ref="I137:W137"/>
    <mergeCell ref="X137:AS137"/>
    <mergeCell ref="AT137:BG137"/>
    <mergeCell ref="B138:BG138"/>
    <mergeCell ref="B133:H133"/>
    <mergeCell ref="I133:S133"/>
    <mergeCell ref="T133:AS133"/>
    <mergeCell ref="AT133:BG133"/>
    <mergeCell ref="B134:H134"/>
    <mergeCell ref="I134:S134"/>
    <mergeCell ref="T134:AS134"/>
    <mergeCell ref="AT134:BG134"/>
    <mergeCell ref="B135:H135"/>
    <mergeCell ref="I135:W135"/>
    <mergeCell ref="X135:AS135"/>
    <mergeCell ref="AT135:BG135"/>
    <mergeCell ref="C169:K169"/>
    <mergeCell ref="AA173:AH173"/>
    <mergeCell ref="AI173:AL173"/>
    <mergeCell ref="AM173:AZ173"/>
    <mergeCell ref="L170:V170"/>
    <mergeCell ref="L171:V171"/>
    <mergeCell ref="AI170:AL170"/>
    <mergeCell ref="AI171:AL171"/>
    <mergeCell ref="B144:BG144"/>
    <mergeCell ref="B149:BJ149"/>
    <mergeCell ref="C153:BC153"/>
    <mergeCell ref="E155:BG155"/>
    <mergeCell ref="C154:BG154"/>
    <mergeCell ref="B145:Q145"/>
    <mergeCell ref="R145:AL145"/>
    <mergeCell ref="AM145:AV145"/>
    <mergeCell ref="AW145:BG145"/>
    <mergeCell ref="B146:I146"/>
    <mergeCell ref="J146:AL146"/>
    <mergeCell ref="AM146:AV146"/>
    <mergeCell ref="AW146:BG146"/>
    <mergeCell ref="B151:BG151"/>
    <mergeCell ref="B152:BG152"/>
    <mergeCell ref="B173:B175"/>
    <mergeCell ref="W173:Z173"/>
    <mergeCell ref="BA170:BG170"/>
    <mergeCell ref="AI168:AL168"/>
    <mergeCell ref="AM168:AZ168"/>
    <mergeCell ref="L169:BG169"/>
    <mergeCell ref="AA168:AH168"/>
    <mergeCell ref="AI167:AL167"/>
    <mergeCell ref="AM167:AZ167"/>
    <mergeCell ref="BA167:BG167"/>
    <mergeCell ref="C161:K161"/>
    <mergeCell ref="L161:U161"/>
    <mergeCell ref="C171:K171"/>
    <mergeCell ref="C172:K172"/>
    <mergeCell ref="AM171:AZ171"/>
    <mergeCell ref="AA171:AH171"/>
    <mergeCell ref="AA170:AH170"/>
    <mergeCell ref="B88:BH88"/>
    <mergeCell ref="P89:Y89"/>
    <mergeCell ref="B90:AK90"/>
    <mergeCell ref="AL90:AP90"/>
    <mergeCell ref="C105:K105"/>
    <mergeCell ref="M105:BC105"/>
    <mergeCell ref="B107:J107"/>
    <mergeCell ref="K107:T107"/>
    <mergeCell ref="AH129:AV129"/>
    <mergeCell ref="AW129:BH129"/>
    <mergeCell ref="C170:K170"/>
    <mergeCell ref="B122:J122"/>
    <mergeCell ref="K122:S122"/>
    <mergeCell ref="Z122:AB122"/>
    <mergeCell ref="AC122:AI122"/>
    <mergeCell ref="AJ122:AS122"/>
    <mergeCell ref="AD129:AG129"/>
    <mergeCell ref="C167:K167"/>
    <mergeCell ref="B176:B178"/>
    <mergeCell ref="C179:K179"/>
    <mergeCell ref="L179:V179"/>
    <mergeCell ref="B185:B187"/>
    <mergeCell ref="BA179:BG179"/>
    <mergeCell ref="L185:V185"/>
    <mergeCell ref="W185:Z185"/>
    <mergeCell ref="AA185:AH185"/>
    <mergeCell ref="AI185:AL185"/>
    <mergeCell ref="AM185:AZ185"/>
    <mergeCell ref="C183:K183"/>
    <mergeCell ref="L183:V183"/>
    <mergeCell ref="W183:Z183"/>
    <mergeCell ref="B182:B184"/>
    <mergeCell ref="C186:K186"/>
    <mergeCell ref="B179:B181"/>
    <mergeCell ref="B167:B169"/>
    <mergeCell ref="AM170:AZ170"/>
    <mergeCell ref="L167:V167"/>
    <mergeCell ref="W167:Z167"/>
    <mergeCell ref="AA167:AH167"/>
    <mergeCell ref="BA171:BG171"/>
    <mergeCell ref="L172:BG172"/>
    <mergeCell ref="C192:K192"/>
    <mergeCell ref="L192:U192"/>
    <mergeCell ref="V192:AC192"/>
    <mergeCell ref="C185:K185"/>
    <mergeCell ref="BA189:BG189"/>
    <mergeCell ref="C189:K189"/>
    <mergeCell ref="L189:V189"/>
    <mergeCell ref="W189:Z189"/>
    <mergeCell ref="AA189:AH189"/>
    <mergeCell ref="AI189:AL189"/>
    <mergeCell ref="AM188:AZ188"/>
    <mergeCell ref="AI188:AL188"/>
    <mergeCell ref="W186:Z186"/>
    <mergeCell ref="AA186:AH186"/>
    <mergeCell ref="AI186:AL186"/>
    <mergeCell ref="AD192:AN192"/>
    <mergeCell ref="AM189:AZ189"/>
    <mergeCell ref="L187:BG187"/>
    <mergeCell ref="BA188:BG188"/>
    <mergeCell ref="AX192:BH192"/>
    <mergeCell ref="C174:K174"/>
    <mergeCell ref="L184:BG184"/>
    <mergeCell ref="AM177:AZ177"/>
    <mergeCell ref="L186:V186"/>
    <mergeCell ref="C190:K190"/>
    <mergeCell ref="L190:BG190"/>
    <mergeCell ref="W182:Z182"/>
    <mergeCell ref="AA182:AH182"/>
    <mergeCell ref="AI182:AL182"/>
    <mergeCell ref="AM183:AZ183"/>
    <mergeCell ref="AI179:AL179"/>
    <mergeCell ref="AM179:AZ179"/>
    <mergeCell ref="AI180:AL180"/>
    <mergeCell ref="BA180:BG180"/>
    <mergeCell ref="C182:K182"/>
    <mergeCell ref="L182:V182"/>
    <mergeCell ref="L176:V176"/>
    <mergeCell ref="W176:Z176"/>
    <mergeCell ref="AA176:AH176"/>
    <mergeCell ref="AI176:AL176"/>
    <mergeCell ref="AM186:AZ186"/>
    <mergeCell ref="BA186:BG186"/>
    <mergeCell ref="AI177:AL177"/>
    <mergeCell ref="L175:BG175"/>
    <mergeCell ref="BA176:BG176"/>
    <mergeCell ref="C177:K177"/>
    <mergeCell ref="L177:V177"/>
    <mergeCell ref="W177:Z177"/>
    <mergeCell ref="AA177:AH177"/>
    <mergeCell ref="B87:BE87"/>
    <mergeCell ref="B84:J84"/>
    <mergeCell ref="B81:J81"/>
    <mergeCell ref="K81:Y81"/>
    <mergeCell ref="E91:BI91"/>
    <mergeCell ref="BA79:BJ79"/>
    <mergeCell ref="Z82:AH82"/>
    <mergeCell ref="K83:Y84"/>
    <mergeCell ref="AS80:AZ80"/>
    <mergeCell ref="B82:J82"/>
    <mergeCell ref="B188:B190"/>
    <mergeCell ref="V161:AC161"/>
    <mergeCell ref="AD161:AN161"/>
    <mergeCell ref="AP161:AW161"/>
    <mergeCell ref="AX161:BH161"/>
    <mergeCell ref="C168:K168"/>
    <mergeCell ref="C180:K180"/>
    <mergeCell ref="L180:V180"/>
    <mergeCell ref="W180:Z180"/>
    <mergeCell ref="C184:K184"/>
    <mergeCell ref="C188:K188"/>
    <mergeCell ref="L188:V188"/>
    <mergeCell ref="W188:Z188"/>
    <mergeCell ref="AA188:AH188"/>
    <mergeCell ref="L168:V168"/>
    <mergeCell ref="C187:K187"/>
    <mergeCell ref="W179:Z179"/>
    <mergeCell ref="AA179:AH179"/>
    <mergeCell ref="C178:K178"/>
    <mergeCell ref="AA180:AH180"/>
    <mergeCell ref="W170:Z170"/>
    <mergeCell ref="W171:Z171"/>
    <mergeCell ref="L174:V174"/>
    <mergeCell ref="W174:Z174"/>
    <mergeCell ref="BM31:BS31"/>
    <mergeCell ref="Z123:AL123"/>
    <mergeCell ref="AM123:AP123"/>
    <mergeCell ref="D85:BH85"/>
    <mergeCell ref="D86:BH86"/>
    <mergeCell ref="BA174:BG174"/>
    <mergeCell ref="BL39:BR42"/>
    <mergeCell ref="B101:BE101"/>
    <mergeCell ref="E102:BH102"/>
    <mergeCell ref="C103:K103"/>
    <mergeCell ref="M103:BC103"/>
    <mergeCell ref="C104:K104"/>
    <mergeCell ref="M104:AX104"/>
    <mergeCell ref="T123:Y123"/>
    <mergeCell ref="T122:Y122"/>
    <mergeCell ref="AP39:BI39"/>
    <mergeCell ref="B40:O40"/>
    <mergeCell ref="P40:AB40"/>
    <mergeCell ref="AC40:AO40"/>
    <mergeCell ref="AP40:BI40"/>
    <mergeCell ref="K113:AL114"/>
    <mergeCell ref="AS79:AZ79"/>
    <mergeCell ref="B83:J83"/>
    <mergeCell ref="Z83:AH83"/>
  </mergeCells>
  <phoneticPr fontId="24"/>
  <conditionalFormatting sqref="BD1 BH1 BJ1 BL1">
    <cfRule type="cellIs" dxfId="1" priority="2" stopIfTrue="1" operator="equal">
      <formula>$A$1</formula>
    </cfRule>
  </conditionalFormatting>
  <conditionalFormatting sqref="AY2">
    <cfRule type="cellIs" dxfId="0" priority="1" stopIfTrue="1" operator="equal">
      <formula>" "</formula>
    </cfRule>
  </conditionalFormatting>
  <dataValidations count="21">
    <dataValidation type="list" allowBlank="1" showInputMessage="1" showErrorMessage="1" sqref="W158:Z158 W189:Z189 W168:Z168 W174:Z174 W177:Z177 W180:Z180 W183:Z183 W186:Z186">
      <formula1>"男性,女性"</formula1>
    </dataValidation>
    <dataValidation type="list" allowBlank="1" showInputMessage="1" showErrorMessage="1" sqref="BA158:BG158 BA189:BG189 BA171:BG171 BA177:BG177 BA180:BG180 BA183:BG183 BA186:BG186 BA174:BG174">
      <formula1>"同 居,別 居"</formula1>
    </dataValidation>
    <dataValidation type="list" allowBlank="1" showInputMessage="1" showErrorMessage="1" sqref="T123 BD115">
      <formula1>"有（YES）,無（NO）"</formula1>
    </dataValidation>
    <dataValidation type="list" allowBlank="1" showInputMessage="1" showErrorMessage="1" sqref="AK24:AN26">
      <formula1>" (予定) expected"</formula1>
    </dataValidation>
    <dataValidation type="list" allowBlank="1" showInputMessage="1" showErrorMessage="1" sqref="R3">
      <formula1>"１.３,１.６,１.９,２"</formula1>
    </dataValidation>
    <dataValidation type="list" allowBlank="1" showInputMessage="1" sqref="V3:Z3 R126:AG126">
      <formula1>"高等学校,短期大学,大学,大学院（修士）,大学院（博士）"</formula1>
    </dataValidation>
    <dataValidation type="list" allowBlank="1" sqref="S3:U3 K117:T118 X135">
      <formula1>"留学準備中,職員,学  生,教師"</formula1>
    </dataValidation>
    <dataValidation showInputMessage="1" sqref="B14:D18"/>
    <dataValidation allowBlank="1" showInputMessage="1" sqref="BH7"/>
    <dataValidation type="list" allowBlank="1" sqref="AK124">
      <formula1>"已有,已申请/未到,未申请"</formula1>
    </dataValidation>
    <dataValidation type="list" allowBlank="1" showInputMessage="1" showErrorMessage="1" sqref="U66 AC66 AL66 AS66">
      <formula1>"□,■"</formula1>
    </dataValidation>
    <dataValidation type="list" allowBlank="1" showInputMessage="1" sqref="BC126:BH126">
      <formula1>"卒業,在学中,休学中,中退"</formula1>
    </dataValidation>
    <dataValidation type="list" allowBlank="1" sqref="BC127">
      <formula1>"11,12,13,14,15,16,17,18,19,20"</formula1>
    </dataValidation>
    <dataValidation type="list" allowBlank="1" showInputMessage="1" showErrorMessage="1" sqref="AK30:AN31">
      <formula1>"(予定) expected"</formula1>
    </dataValidation>
    <dataValidation type="list" allowBlank="1" showInputMessage="1" showErrorMessage="1" sqref="AX141:AZ142">
      <formula1>$BH$141:$BH$142</formula1>
    </dataValidation>
    <dataValidation type="list" allowBlank="1" sqref="W171:Z171">
      <formula1>"男性,女性"</formula1>
    </dataValidation>
    <dataValidation type="list" allowBlank="1" sqref="K122:S122">
      <formula1>"日本語能力試験JLPT,J.TEST,NAT-TEST,BJT・JLRT,STBJ,TOPJ,,GNK"</formula1>
    </dataValidation>
    <dataValidation type="list" allowBlank="1" showInputMessage="1" showErrorMessage="1" sqref="B134:H134">
      <formula1>"父,母,兄弟姉妹,伯父（叔父）・伯母（叔母）,その他本人"</formula1>
    </dataValidation>
    <dataValidation type="list" allowBlank="1" showInputMessage="1" sqref="T115:AB116">
      <formula1>"無し,有り"</formula1>
    </dataValidation>
    <dataValidation type="list" allowBlank="1" showInputMessage="1" sqref="AW129:BH129">
      <formula1>"ネパール国家試験委員会"</formula1>
    </dataValidation>
    <dataValidation type="list" allowBlank="1" showInputMessage="1" sqref="R129:AA129">
      <formula1>"高等学校"</formula1>
    </dataValidation>
  </dataValidations>
  <hyperlinks>
    <hyperlink ref="BR4" location="'履及その他Personal records'!A135" display="履及その他Personal records'!A120"/>
    <hyperlink ref="BR122" location="'履及その他Personal records'!A1" display="'履及その他Personal records'!A1"/>
    <hyperlink ref="BS4" location="'履及その他Personal records'!B107" display="履及その他Personal records'!B131"/>
    <hyperlink ref="BR107" location="'履及その他Personal records'!A1" display="'履及その他Personal records'!A1"/>
    <hyperlink ref="BM31" location="'履及その他Personal records'!A1" display="日本語学習時間数"/>
    <hyperlink ref="BM31:BS31" location="'履及その他Personal records'!AJ122" display="何時間勉強しましたか？"/>
  </hyperlinks>
  <pageMargins left="0.62992125984251968" right="0.15748031496062992" top="0.47244094488188981" bottom="0.15748031496062992" header="0.19685039370078741" footer="0.15748031496062992"/>
  <pageSetup paperSize="9" scale="76" fitToHeight="4" orientation="portrait" r:id="rId1"/>
  <headerFooter alignWithMargins="0">
    <oddFooter>&amp;R&amp;"Freestyle Script,斜体"New format from July 2407</oddFooter>
  </headerFooter>
  <rowBreaks count="3" manualBreakCount="3">
    <brk id="76" min="1" max="61" man="1"/>
    <brk id="110" min="1" max="61" man="1"/>
    <brk id="162" min="1"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111">
              <controlPr defaultSize="0" autoFill="0" autoLine="0" autoPict="0">
                <anchor moveWithCells="1">
                  <from>
                    <xdr:col>29</xdr:col>
                    <xdr:colOff>85725</xdr:colOff>
                    <xdr:row>6</xdr:row>
                    <xdr:rowOff>200025</xdr:rowOff>
                  </from>
                  <to>
                    <xdr:col>34</xdr:col>
                    <xdr:colOff>76200</xdr:colOff>
                    <xdr:row>6</xdr:row>
                    <xdr:rowOff>409575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35</xdr:col>
                    <xdr:colOff>28575</xdr:colOff>
                    <xdr:row>6</xdr:row>
                    <xdr:rowOff>200025</xdr:rowOff>
                  </from>
                  <to>
                    <xdr:col>40</xdr:col>
                    <xdr:colOff>19050</xdr:colOff>
                    <xdr:row>6</xdr:row>
                    <xdr:rowOff>419100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53</xdr:col>
                    <xdr:colOff>28575</xdr:colOff>
                    <xdr:row>6</xdr:row>
                    <xdr:rowOff>209550</xdr:rowOff>
                  </from>
                  <to>
                    <xdr:col>55</xdr:col>
                    <xdr:colOff>114300</xdr:colOff>
                    <xdr:row>6</xdr:row>
                    <xdr:rowOff>419100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56</xdr:col>
                    <xdr:colOff>19050</xdr:colOff>
                    <xdr:row>6</xdr:row>
                    <xdr:rowOff>209550</xdr:rowOff>
                  </from>
                  <to>
                    <xdr:col>58</xdr:col>
                    <xdr:colOff>114300</xdr:colOff>
                    <xdr:row>6</xdr:row>
                    <xdr:rowOff>419100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12</xdr:col>
                    <xdr:colOff>114300</xdr:colOff>
                    <xdr:row>36</xdr:row>
                    <xdr:rowOff>342900</xdr:rowOff>
                  </from>
                  <to>
                    <xdr:col>15</xdr:col>
                    <xdr:colOff>104775</xdr:colOff>
                    <xdr:row>37</xdr:row>
                    <xdr:rowOff>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18</xdr:col>
                    <xdr:colOff>0</xdr:colOff>
                    <xdr:row>36</xdr:row>
                    <xdr:rowOff>361950</xdr:rowOff>
                  </from>
                  <to>
                    <xdr:col>20</xdr:col>
                    <xdr:colOff>142875</xdr:colOff>
                    <xdr:row>37</xdr:row>
                    <xdr:rowOff>19050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85725</xdr:colOff>
                    <xdr:row>87</xdr:row>
                    <xdr:rowOff>114300</xdr:rowOff>
                  </from>
                  <to>
                    <xdr:col>9</xdr:col>
                    <xdr:colOff>66675</xdr:colOff>
                    <xdr:row>87</xdr:row>
                    <xdr:rowOff>342900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10</xdr:col>
                    <xdr:colOff>19050</xdr:colOff>
                    <xdr:row>87</xdr:row>
                    <xdr:rowOff>114300</xdr:rowOff>
                  </from>
                  <to>
                    <xdr:col>16</xdr:col>
                    <xdr:colOff>0</xdr:colOff>
                    <xdr:row>87</xdr:row>
                    <xdr:rowOff>333375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28</xdr:col>
                    <xdr:colOff>247650</xdr:colOff>
                    <xdr:row>87</xdr:row>
                    <xdr:rowOff>114300</xdr:rowOff>
                  </from>
                  <to>
                    <xdr:col>35</xdr:col>
                    <xdr:colOff>104775</xdr:colOff>
                    <xdr:row>87</xdr:row>
                    <xdr:rowOff>333375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38</xdr:col>
                    <xdr:colOff>104775</xdr:colOff>
                    <xdr:row>87</xdr:row>
                    <xdr:rowOff>114300</xdr:rowOff>
                  </from>
                  <to>
                    <xdr:col>44</xdr:col>
                    <xdr:colOff>123825</xdr:colOff>
                    <xdr:row>87</xdr:row>
                    <xdr:rowOff>333375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1</xdr:col>
                    <xdr:colOff>104775</xdr:colOff>
                    <xdr:row>88</xdr:row>
                    <xdr:rowOff>152400</xdr:rowOff>
                  </from>
                  <to>
                    <xdr:col>13</xdr:col>
                    <xdr:colOff>66675</xdr:colOff>
                    <xdr:row>89</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18</xdr:col>
                    <xdr:colOff>85725</xdr:colOff>
                    <xdr:row>87</xdr:row>
                    <xdr:rowOff>133350</xdr:rowOff>
                  </from>
                  <to>
                    <xdr:col>26</xdr:col>
                    <xdr:colOff>114300</xdr:colOff>
                    <xdr:row>88</xdr:row>
                    <xdr:rowOff>0</xdr:rowOff>
                  </to>
                </anchor>
              </controlPr>
            </control>
          </mc:Choice>
        </mc:AlternateContent>
        <mc:AlternateContent xmlns:mc="http://schemas.openxmlformats.org/markup-compatibility/2006">
          <mc:Choice Requires="x14">
            <control shapeId="1063" r:id="rId16" name="Check Box 39">
              <controlPr defaultSize="0" autoFill="0" autoLine="0" autoPict="0">
                <anchor moveWithCells="1">
                  <from>
                    <xdr:col>50</xdr:col>
                    <xdr:colOff>9525</xdr:colOff>
                    <xdr:row>87</xdr:row>
                    <xdr:rowOff>114300</xdr:rowOff>
                  </from>
                  <to>
                    <xdr:col>55</xdr:col>
                    <xdr:colOff>76200</xdr:colOff>
                    <xdr:row>87</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off" allowBlank="1" showInputMessage="1">
          <x14:formula1>
            <xm:f>Sheet1!$A$1:$A$144</xm:f>
          </x14:formula1>
          <xm:sqref>K113:AL114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4"/>
  <sheetViews>
    <sheetView topLeftCell="A108" workbookViewId="0">
      <selection sqref="A1:A144"/>
    </sheetView>
  </sheetViews>
  <sheetFormatPr defaultRowHeight="13.5"/>
  <cols>
    <col min="1" max="1" width="40" customWidth="1"/>
  </cols>
  <sheetData>
    <row r="1" spans="1:1">
      <c r="A1" t="s">
        <v>616</v>
      </c>
    </row>
    <row r="2" spans="1:1">
      <c r="A2" t="s">
        <v>617</v>
      </c>
    </row>
    <row r="3" spans="1:1">
      <c r="A3" t="s">
        <v>618</v>
      </c>
    </row>
    <row r="4" spans="1:1">
      <c r="A4" t="s">
        <v>619</v>
      </c>
    </row>
    <row r="5" spans="1:1">
      <c r="A5" t="s">
        <v>620</v>
      </c>
    </row>
    <row r="6" spans="1:1">
      <c r="A6" t="s">
        <v>621</v>
      </c>
    </row>
    <row r="7" spans="1:1">
      <c r="A7" t="s">
        <v>622</v>
      </c>
    </row>
    <row r="8" spans="1:1">
      <c r="A8" t="s">
        <v>623</v>
      </c>
    </row>
    <row r="9" spans="1:1">
      <c r="A9" t="s">
        <v>624</v>
      </c>
    </row>
    <row r="10" spans="1:1">
      <c r="A10" t="s">
        <v>625</v>
      </c>
    </row>
    <row r="11" spans="1:1">
      <c r="A11" t="s">
        <v>626</v>
      </c>
    </row>
    <row r="12" spans="1:1">
      <c r="A12" t="s">
        <v>627</v>
      </c>
    </row>
    <row r="13" spans="1:1">
      <c r="A13" t="s">
        <v>628</v>
      </c>
    </row>
    <row r="14" spans="1:1">
      <c r="A14" t="s">
        <v>629</v>
      </c>
    </row>
    <row r="15" spans="1:1">
      <c r="A15" t="s">
        <v>630</v>
      </c>
    </row>
    <row r="16" spans="1:1">
      <c r="A16" t="s">
        <v>631</v>
      </c>
    </row>
    <row r="17" spans="1:1">
      <c r="A17" t="s">
        <v>632</v>
      </c>
    </row>
    <row r="18" spans="1:1">
      <c r="A18" t="s">
        <v>633</v>
      </c>
    </row>
    <row r="19" spans="1:1">
      <c r="A19" t="s">
        <v>634</v>
      </c>
    </row>
    <row r="20" spans="1:1">
      <c r="A20" t="s">
        <v>635</v>
      </c>
    </row>
    <row r="21" spans="1:1">
      <c r="A21" t="s">
        <v>636</v>
      </c>
    </row>
    <row r="22" spans="1:1">
      <c r="A22" t="s">
        <v>637</v>
      </c>
    </row>
    <row r="23" spans="1:1">
      <c r="A23" t="s">
        <v>638</v>
      </c>
    </row>
    <row r="24" spans="1:1">
      <c r="A24" t="s">
        <v>639</v>
      </c>
    </row>
    <row r="25" spans="1:1">
      <c r="A25" t="s">
        <v>640</v>
      </c>
    </row>
    <row r="26" spans="1:1">
      <c r="A26" t="s">
        <v>641</v>
      </c>
    </row>
    <row r="27" spans="1:1">
      <c r="A27" t="s">
        <v>642</v>
      </c>
    </row>
    <row r="28" spans="1:1">
      <c r="A28" t="s">
        <v>643</v>
      </c>
    </row>
    <row r="29" spans="1:1">
      <c r="A29" t="s">
        <v>644</v>
      </c>
    </row>
    <row r="30" spans="1:1">
      <c r="A30" t="s">
        <v>645</v>
      </c>
    </row>
    <row r="31" spans="1:1">
      <c r="A31" t="s">
        <v>646</v>
      </c>
    </row>
    <row r="32" spans="1:1">
      <c r="A32" t="s">
        <v>647</v>
      </c>
    </row>
    <row r="33" spans="1:1">
      <c r="A33" t="s">
        <v>648</v>
      </c>
    </row>
    <row r="34" spans="1:1">
      <c r="A34" t="s">
        <v>649</v>
      </c>
    </row>
    <row r="35" spans="1:1">
      <c r="A35" t="s">
        <v>650</v>
      </c>
    </row>
    <row r="36" spans="1:1">
      <c r="A36" t="s">
        <v>651</v>
      </c>
    </row>
    <row r="37" spans="1:1">
      <c r="A37" t="s">
        <v>652</v>
      </c>
    </row>
    <row r="38" spans="1:1">
      <c r="A38" t="s">
        <v>653</v>
      </c>
    </row>
    <row r="39" spans="1:1">
      <c r="A39" t="s">
        <v>654</v>
      </c>
    </row>
    <row r="40" spans="1:1">
      <c r="A40" t="s">
        <v>655</v>
      </c>
    </row>
    <row r="41" spans="1:1">
      <c r="A41" t="s">
        <v>656</v>
      </c>
    </row>
    <row r="42" spans="1:1">
      <c r="A42" t="s">
        <v>657</v>
      </c>
    </row>
    <row r="43" spans="1:1">
      <c r="A43" t="s">
        <v>658</v>
      </c>
    </row>
    <row r="44" spans="1:1">
      <c r="A44" t="s">
        <v>659</v>
      </c>
    </row>
    <row r="45" spans="1:1">
      <c r="A45" t="s">
        <v>660</v>
      </c>
    </row>
    <row r="46" spans="1:1">
      <c r="A46" t="s">
        <v>661</v>
      </c>
    </row>
    <row r="47" spans="1:1">
      <c r="A47" t="s">
        <v>662</v>
      </c>
    </row>
    <row r="48" spans="1:1">
      <c r="A48" t="s">
        <v>663</v>
      </c>
    </row>
    <row r="49" spans="1:1">
      <c r="A49" t="s">
        <v>664</v>
      </c>
    </row>
    <row r="50" spans="1:1">
      <c r="A50" t="s">
        <v>665</v>
      </c>
    </row>
    <row r="51" spans="1:1">
      <c r="A51" t="s">
        <v>666</v>
      </c>
    </row>
    <row r="52" spans="1:1">
      <c r="A52" t="s">
        <v>667</v>
      </c>
    </row>
    <row r="53" spans="1:1">
      <c r="A53" t="s">
        <v>668</v>
      </c>
    </row>
    <row r="54" spans="1:1">
      <c r="A54" t="s">
        <v>669</v>
      </c>
    </row>
    <row r="55" spans="1:1">
      <c r="A55" t="s">
        <v>670</v>
      </c>
    </row>
    <row r="56" spans="1:1">
      <c r="A56" t="s">
        <v>671</v>
      </c>
    </row>
    <row r="57" spans="1:1">
      <c r="A57" t="s">
        <v>672</v>
      </c>
    </row>
    <row r="58" spans="1:1">
      <c r="A58" t="s">
        <v>673</v>
      </c>
    </row>
    <row r="59" spans="1:1">
      <c r="A59" t="s">
        <v>674</v>
      </c>
    </row>
    <row r="60" spans="1:1">
      <c r="A60" t="s">
        <v>675</v>
      </c>
    </row>
    <row r="61" spans="1:1">
      <c r="A61" t="s">
        <v>676</v>
      </c>
    </row>
    <row r="62" spans="1:1">
      <c r="A62" t="s">
        <v>677</v>
      </c>
    </row>
    <row r="63" spans="1:1">
      <c r="A63" t="s">
        <v>678</v>
      </c>
    </row>
    <row r="64" spans="1:1">
      <c r="A64" t="s">
        <v>679</v>
      </c>
    </row>
    <row r="65" spans="1:1">
      <c r="A65" t="s">
        <v>680</v>
      </c>
    </row>
    <row r="66" spans="1:1">
      <c r="A66" t="s">
        <v>681</v>
      </c>
    </row>
    <row r="67" spans="1:1">
      <c r="A67" t="s">
        <v>682</v>
      </c>
    </row>
    <row r="68" spans="1:1">
      <c r="A68" t="s">
        <v>683</v>
      </c>
    </row>
    <row r="69" spans="1:1">
      <c r="A69" t="s">
        <v>684</v>
      </c>
    </row>
    <row r="70" spans="1:1">
      <c r="A70" t="s">
        <v>685</v>
      </c>
    </row>
    <row r="71" spans="1:1">
      <c r="A71" t="s">
        <v>686</v>
      </c>
    </row>
    <row r="72" spans="1:1">
      <c r="A72" t="s">
        <v>687</v>
      </c>
    </row>
    <row r="73" spans="1:1">
      <c r="A73" t="s">
        <v>688</v>
      </c>
    </row>
    <row r="74" spans="1:1">
      <c r="A74" t="s">
        <v>689</v>
      </c>
    </row>
    <row r="75" spans="1:1">
      <c r="A75" t="s">
        <v>690</v>
      </c>
    </row>
    <row r="76" spans="1:1">
      <c r="A76" t="s">
        <v>691</v>
      </c>
    </row>
    <row r="77" spans="1:1">
      <c r="A77" t="s">
        <v>692</v>
      </c>
    </row>
    <row r="78" spans="1:1">
      <c r="A78" t="s">
        <v>693</v>
      </c>
    </row>
    <row r="79" spans="1:1">
      <c r="A79" t="s">
        <v>694</v>
      </c>
    </row>
    <row r="80" spans="1:1">
      <c r="A80" t="s">
        <v>695</v>
      </c>
    </row>
    <row r="81" spans="1:1">
      <c r="A81" t="s">
        <v>696</v>
      </c>
    </row>
    <row r="82" spans="1:1">
      <c r="A82" t="s">
        <v>697</v>
      </c>
    </row>
    <row r="83" spans="1:1">
      <c r="A83" t="s">
        <v>698</v>
      </c>
    </row>
    <row r="84" spans="1:1">
      <c r="A84" t="s">
        <v>699</v>
      </c>
    </row>
    <row r="85" spans="1:1">
      <c r="A85" t="s">
        <v>700</v>
      </c>
    </row>
    <row r="86" spans="1:1">
      <c r="A86" t="s">
        <v>701</v>
      </c>
    </row>
    <row r="87" spans="1:1">
      <c r="A87" t="s">
        <v>702</v>
      </c>
    </row>
    <row r="88" spans="1:1">
      <c r="A88" t="s">
        <v>703</v>
      </c>
    </row>
    <row r="89" spans="1:1">
      <c r="A89" t="s">
        <v>704</v>
      </c>
    </row>
    <row r="90" spans="1:1">
      <c r="A90" t="s">
        <v>705</v>
      </c>
    </row>
    <row r="91" spans="1:1">
      <c r="A91" t="s">
        <v>706</v>
      </c>
    </row>
    <row r="92" spans="1:1">
      <c r="A92" t="s">
        <v>707</v>
      </c>
    </row>
    <row r="93" spans="1:1">
      <c r="A93" t="s">
        <v>708</v>
      </c>
    </row>
    <row r="94" spans="1:1">
      <c r="A94" t="s">
        <v>709</v>
      </c>
    </row>
    <row r="95" spans="1:1">
      <c r="A95" t="s">
        <v>710</v>
      </c>
    </row>
    <row r="96" spans="1:1">
      <c r="A96" t="s">
        <v>711</v>
      </c>
    </row>
    <row r="97" spans="1:1">
      <c r="A97" t="s">
        <v>712</v>
      </c>
    </row>
    <row r="98" spans="1:1">
      <c r="A98" t="s">
        <v>713</v>
      </c>
    </row>
    <row r="99" spans="1:1">
      <c r="A99" t="s">
        <v>714</v>
      </c>
    </row>
    <row r="100" spans="1:1">
      <c r="A100" t="s">
        <v>715</v>
      </c>
    </row>
    <row r="101" spans="1:1">
      <c r="A101" t="s">
        <v>716</v>
      </c>
    </row>
    <row r="102" spans="1:1">
      <c r="A102" t="s">
        <v>717</v>
      </c>
    </row>
    <row r="103" spans="1:1">
      <c r="A103" t="s">
        <v>718</v>
      </c>
    </row>
    <row r="104" spans="1:1">
      <c r="A104" t="s">
        <v>719</v>
      </c>
    </row>
    <row r="105" spans="1:1">
      <c r="A105" t="s">
        <v>720</v>
      </c>
    </row>
    <row r="106" spans="1:1">
      <c r="A106" t="s">
        <v>721</v>
      </c>
    </row>
    <row r="107" spans="1:1">
      <c r="A107" t="s">
        <v>722</v>
      </c>
    </row>
    <row r="108" spans="1:1">
      <c r="A108" t="s">
        <v>723</v>
      </c>
    </row>
    <row r="109" spans="1:1">
      <c r="A109" t="s">
        <v>724</v>
      </c>
    </row>
    <row r="110" spans="1:1">
      <c r="A110" t="s">
        <v>725</v>
      </c>
    </row>
    <row r="111" spans="1:1">
      <c r="A111" t="s">
        <v>726</v>
      </c>
    </row>
    <row r="112" spans="1:1">
      <c r="A112" t="s">
        <v>727</v>
      </c>
    </row>
    <row r="113" spans="1:1">
      <c r="A113" t="s">
        <v>728</v>
      </c>
    </row>
    <row r="114" spans="1:1">
      <c r="A114" t="s">
        <v>729</v>
      </c>
    </row>
    <row r="115" spans="1:1">
      <c r="A115" t="s">
        <v>730</v>
      </c>
    </row>
    <row r="116" spans="1:1">
      <c r="A116" t="s">
        <v>731</v>
      </c>
    </row>
    <row r="117" spans="1:1">
      <c r="A117" t="s">
        <v>732</v>
      </c>
    </row>
    <row r="118" spans="1:1">
      <c r="A118" t="s">
        <v>733</v>
      </c>
    </row>
    <row r="119" spans="1:1">
      <c r="A119" t="s">
        <v>734</v>
      </c>
    </row>
    <row r="120" spans="1:1">
      <c r="A120" t="s">
        <v>735</v>
      </c>
    </row>
    <row r="121" spans="1:1">
      <c r="A121" t="s">
        <v>736</v>
      </c>
    </row>
    <row r="122" spans="1:1">
      <c r="A122" t="s">
        <v>737</v>
      </c>
    </row>
    <row r="123" spans="1:1">
      <c r="A123" t="s">
        <v>738</v>
      </c>
    </row>
    <row r="124" spans="1:1">
      <c r="A124" t="s">
        <v>739</v>
      </c>
    </row>
    <row r="125" spans="1:1">
      <c r="A125" t="s">
        <v>740</v>
      </c>
    </row>
    <row r="126" spans="1:1">
      <c r="A126" t="s">
        <v>741</v>
      </c>
    </row>
    <row r="127" spans="1:1">
      <c r="A127" t="s">
        <v>742</v>
      </c>
    </row>
    <row r="128" spans="1:1">
      <c r="A128" t="s">
        <v>743</v>
      </c>
    </row>
    <row r="129" spans="1:1">
      <c r="A129" t="s">
        <v>744</v>
      </c>
    </row>
    <row r="130" spans="1:1">
      <c r="A130" t="s">
        <v>745</v>
      </c>
    </row>
    <row r="131" spans="1:1">
      <c r="A131" t="s">
        <v>746</v>
      </c>
    </row>
    <row r="132" spans="1:1">
      <c r="A132" t="s">
        <v>747</v>
      </c>
    </row>
    <row r="133" spans="1:1">
      <c r="A133" t="s">
        <v>748</v>
      </c>
    </row>
    <row r="134" spans="1:1">
      <c r="A134" t="s">
        <v>749</v>
      </c>
    </row>
    <row r="135" spans="1:1">
      <c r="A135" t="s">
        <v>750</v>
      </c>
    </row>
    <row r="136" spans="1:1">
      <c r="A136" t="s">
        <v>751</v>
      </c>
    </row>
    <row r="137" spans="1:1">
      <c r="A137" t="s">
        <v>752</v>
      </c>
    </row>
    <row r="138" spans="1:1">
      <c r="A138" t="s">
        <v>753</v>
      </c>
    </row>
    <row r="139" spans="1:1">
      <c r="A139" t="s">
        <v>754</v>
      </c>
    </row>
    <row r="140" spans="1:1">
      <c r="A140" t="s">
        <v>755</v>
      </c>
    </row>
    <row r="141" spans="1:1">
      <c r="A141" t="s">
        <v>756</v>
      </c>
    </row>
    <row r="142" spans="1:1">
      <c r="A142" t="s">
        <v>757</v>
      </c>
    </row>
    <row r="143" spans="1:1">
      <c r="A143" t="s">
        <v>758</v>
      </c>
    </row>
    <row r="144" spans="1:1">
      <c r="A144" t="s">
        <v>759</v>
      </c>
    </row>
  </sheetData>
  <phoneticPr fontId="24"/>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U4"/>
  <sheetViews>
    <sheetView workbookViewId="0"/>
  </sheetViews>
  <sheetFormatPr defaultColWidth="10.125" defaultRowHeight="24" customHeight="1"/>
  <cols>
    <col min="1" max="1" width="9.5" style="299" customWidth="1"/>
    <col min="2" max="2" width="9.75" style="305" customWidth="1"/>
    <col min="3" max="3" width="9.125" style="299" customWidth="1"/>
    <col min="4" max="5" width="8.25" style="299" customWidth="1"/>
    <col min="6" max="6" width="8.25" style="301" customWidth="1"/>
    <col min="7" max="7" width="6.875" style="301" customWidth="1"/>
    <col min="8" max="8" width="7.5" style="301" customWidth="1"/>
    <col min="9" max="9" width="11" style="301" customWidth="1"/>
    <col min="10" max="10" width="12.875" style="301" customWidth="1"/>
    <col min="11" max="11" width="9.625" style="304" customWidth="1"/>
    <col min="12" max="12" width="11" style="301" customWidth="1"/>
    <col min="13" max="13" width="11" style="303" customWidth="1"/>
    <col min="14" max="14" width="11" style="301" customWidth="1"/>
    <col min="15" max="16" width="11" style="302" customWidth="1"/>
    <col min="17" max="26" width="11" style="301" customWidth="1"/>
    <col min="27" max="30" width="10.125" style="301"/>
    <col min="31" max="31" width="10.125" style="299"/>
    <col min="32" max="33" width="10.125" style="300"/>
    <col min="34" max="46" width="10.125" style="299"/>
    <col min="47" max="50" width="8" style="299" customWidth="1"/>
    <col min="51" max="51" width="5.875" style="299" customWidth="1"/>
    <col min="52" max="52" width="10.125" style="299"/>
    <col min="53" max="53" width="1.375" style="300" customWidth="1"/>
    <col min="54" max="59" width="1.375" style="299" customWidth="1"/>
    <col min="60" max="61" width="1.375" style="300" customWidth="1"/>
    <col min="62" max="63" width="1.375" style="299" customWidth="1"/>
    <col min="64" max="65" width="1.375" style="300" customWidth="1"/>
    <col min="66" max="66" width="1.375" style="299" customWidth="1"/>
    <col min="67" max="67" width="1.375" style="300" customWidth="1"/>
    <col min="68" max="68" width="1.375" style="299" customWidth="1"/>
    <col min="69" max="69" width="3.25" style="299" customWidth="1"/>
    <col min="70" max="16384" width="10.125" style="299"/>
  </cols>
  <sheetData>
    <row r="1" spans="1:73" ht="23.25" customHeight="1">
      <c r="A1" s="306" t="s">
        <v>519</v>
      </c>
      <c r="B1" s="305" t="s">
        <v>518</v>
      </c>
      <c r="C1" s="306" t="s">
        <v>515</v>
      </c>
      <c r="D1" s="328" t="s">
        <v>554</v>
      </c>
      <c r="E1" s="320" t="s">
        <v>553</v>
      </c>
      <c r="F1" s="320" t="s">
        <v>520</v>
      </c>
      <c r="G1" s="320" t="s">
        <v>514</v>
      </c>
      <c r="H1" s="320" t="s">
        <v>561</v>
      </c>
      <c r="I1" s="320" t="s">
        <v>506</v>
      </c>
      <c r="J1" s="320" t="s">
        <v>516</v>
      </c>
      <c r="K1" s="322" t="s">
        <v>513</v>
      </c>
      <c r="L1" s="320" t="s">
        <v>517</v>
      </c>
      <c r="M1" s="303" t="s">
        <v>245</v>
      </c>
      <c r="N1" s="320" t="s">
        <v>501</v>
      </c>
      <c r="O1" s="321" t="s">
        <v>521</v>
      </c>
      <c r="P1" s="321" t="s">
        <v>512</v>
      </c>
      <c r="Q1" s="320" t="s">
        <v>522</v>
      </c>
      <c r="R1" s="320" t="s">
        <v>523</v>
      </c>
      <c r="S1" s="320" t="s">
        <v>524</v>
      </c>
      <c r="T1" s="320" t="s">
        <v>525</v>
      </c>
      <c r="U1" s="304" t="s">
        <v>440</v>
      </c>
      <c r="V1" s="320" t="s">
        <v>526</v>
      </c>
      <c r="W1" s="320" t="s">
        <v>527</v>
      </c>
      <c r="X1" s="320" t="s">
        <v>439</v>
      </c>
      <c r="Y1" s="320" t="s">
        <v>528</v>
      </c>
      <c r="Z1" s="320" t="s">
        <v>529</v>
      </c>
      <c r="AA1" s="320" t="s">
        <v>530</v>
      </c>
      <c r="AB1" s="320" t="s">
        <v>531</v>
      </c>
      <c r="AC1" s="320" t="s">
        <v>532</v>
      </c>
      <c r="AD1" s="320" t="s">
        <v>533</v>
      </c>
      <c r="AE1" s="323" t="s">
        <v>547</v>
      </c>
      <c r="AF1" s="324" t="s">
        <v>548</v>
      </c>
      <c r="AG1" s="324" t="s">
        <v>549</v>
      </c>
      <c r="AH1" s="323" t="s">
        <v>558</v>
      </c>
      <c r="AI1" s="306" t="s">
        <v>438</v>
      </c>
      <c r="AJ1" s="323" t="s">
        <v>559</v>
      </c>
      <c r="AK1" s="306" t="s">
        <v>437</v>
      </c>
      <c r="AL1" s="306" t="s">
        <v>534</v>
      </c>
      <c r="AM1" s="306" t="s">
        <v>536</v>
      </c>
      <c r="AN1" s="306" t="s">
        <v>436</v>
      </c>
      <c r="AO1" s="306" t="s">
        <v>435</v>
      </c>
      <c r="AP1" s="306" t="s">
        <v>539</v>
      </c>
      <c r="AQ1" s="306" t="s">
        <v>540</v>
      </c>
      <c r="AR1" s="306" t="s">
        <v>541</v>
      </c>
      <c r="AS1" s="323" t="s">
        <v>557</v>
      </c>
      <c r="AT1" s="306" t="s">
        <v>542</v>
      </c>
      <c r="AU1" s="323" t="s">
        <v>544</v>
      </c>
      <c r="AV1" s="306" t="s">
        <v>451</v>
      </c>
      <c r="AW1" s="323" t="s">
        <v>545</v>
      </c>
      <c r="AX1" s="323" t="s">
        <v>546</v>
      </c>
      <c r="AY1" s="337" t="s">
        <v>543</v>
      </c>
      <c r="AZ1" s="338" t="s">
        <v>560</v>
      </c>
      <c r="BA1" s="307" t="s">
        <v>535</v>
      </c>
      <c r="BB1" s="306" t="s">
        <v>466</v>
      </c>
      <c r="BC1" s="306" t="s">
        <v>465</v>
      </c>
      <c r="BD1" s="306" t="s">
        <v>150</v>
      </c>
      <c r="BE1" s="306" t="s">
        <v>464</v>
      </c>
      <c r="BF1" s="311" t="s">
        <v>463</v>
      </c>
      <c r="BG1" s="306" t="s">
        <v>462</v>
      </c>
      <c r="BH1" s="307" t="s">
        <v>461</v>
      </c>
      <c r="BI1" s="307" t="s">
        <v>460</v>
      </c>
      <c r="BJ1" s="306" t="s">
        <v>459</v>
      </c>
      <c r="BK1" s="306" t="s">
        <v>458</v>
      </c>
      <c r="BL1" s="309" t="s">
        <v>457</v>
      </c>
      <c r="BM1" s="310" t="s">
        <v>456</v>
      </c>
      <c r="BN1" s="306" t="s">
        <v>455</v>
      </c>
      <c r="BO1" s="309" t="s">
        <v>454</v>
      </c>
      <c r="BP1" s="306" t="s">
        <v>453</v>
      </c>
    </row>
    <row r="2" spans="1:73" ht="24" customHeight="1">
      <c r="A2" s="306" t="s">
        <v>511</v>
      </c>
      <c r="B2" s="305" t="s">
        <v>510</v>
      </c>
      <c r="C2" s="306" t="s">
        <v>509</v>
      </c>
      <c r="D2" s="323" t="s">
        <v>564</v>
      </c>
      <c r="E2" s="349" t="s">
        <v>565</v>
      </c>
      <c r="F2" s="320" t="s">
        <v>508</v>
      </c>
      <c r="G2" s="319" t="s">
        <v>507</v>
      </c>
      <c r="H2" s="319" t="s">
        <v>562</v>
      </c>
      <c r="I2" s="320" t="s">
        <v>506</v>
      </c>
      <c r="J2" s="320" t="s">
        <v>505</v>
      </c>
      <c r="K2" s="322" t="s">
        <v>504</v>
      </c>
      <c r="L2" s="320" t="s">
        <v>503</v>
      </c>
      <c r="M2" s="303" t="s">
        <v>502</v>
      </c>
      <c r="N2" s="320" t="s">
        <v>501</v>
      </c>
      <c r="O2" s="321" t="s">
        <v>500</v>
      </c>
      <c r="P2" s="321" t="s">
        <v>499</v>
      </c>
      <c r="Q2" s="319" t="s">
        <v>498</v>
      </c>
      <c r="R2" s="319" t="s">
        <v>497</v>
      </c>
      <c r="S2" s="320" t="s">
        <v>441</v>
      </c>
      <c r="T2" s="316" t="s">
        <v>496</v>
      </c>
      <c r="U2" s="304" t="s">
        <v>495</v>
      </c>
      <c r="V2" s="317" t="s">
        <v>494</v>
      </c>
      <c r="W2" s="320" t="s">
        <v>493</v>
      </c>
      <c r="X2" s="319" t="s">
        <v>492</v>
      </c>
      <c r="Y2" s="316" t="s">
        <v>491</v>
      </c>
      <c r="Z2" s="318" t="s">
        <v>490</v>
      </c>
      <c r="AA2" s="317" t="s">
        <v>489</v>
      </c>
      <c r="AB2" s="316" t="s">
        <v>488</v>
      </c>
      <c r="AC2" s="316" t="s">
        <v>487</v>
      </c>
      <c r="AD2" s="316" t="s">
        <v>486</v>
      </c>
      <c r="AE2" s="313" t="s">
        <v>485</v>
      </c>
      <c r="AF2" s="315" t="s">
        <v>484</v>
      </c>
      <c r="AG2" s="307" t="s">
        <v>483</v>
      </c>
      <c r="AH2" s="306" t="s">
        <v>482</v>
      </c>
      <c r="AI2" s="313" t="s">
        <v>481</v>
      </c>
      <c r="AJ2" s="313" t="s">
        <v>480</v>
      </c>
      <c r="AK2" s="306" t="s">
        <v>479</v>
      </c>
      <c r="AL2" s="314" t="s">
        <v>478</v>
      </c>
      <c r="AM2" s="306" t="s">
        <v>476</v>
      </c>
      <c r="AN2" s="306" t="s">
        <v>477</v>
      </c>
      <c r="AO2" s="306" t="s">
        <v>475</v>
      </c>
      <c r="AP2" s="306" t="s">
        <v>474</v>
      </c>
      <c r="AQ2" s="306" t="s">
        <v>473</v>
      </c>
      <c r="AR2" s="313" t="s">
        <v>472</v>
      </c>
      <c r="AS2" s="313" t="s">
        <v>471</v>
      </c>
      <c r="AT2" s="312" t="s">
        <v>470</v>
      </c>
      <c r="AU2" s="306" t="s">
        <v>452</v>
      </c>
      <c r="AV2" s="306" t="s">
        <v>451</v>
      </c>
      <c r="AW2" s="306" t="s">
        <v>450</v>
      </c>
      <c r="AX2" s="306" t="s">
        <v>449</v>
      </c>
      <c r="AY2" s="337" t="s">
        <v>469</v>
      </c>
      <c r="AZ2" s="339" t="s">
        <v>468</v>
      </c>
      <c r="BA2" s="307" t="s">
        <v>467</v>
      </c>
      <c r="BB2" s="306" t="s">
        <v>466</v>
      </c>
      <c r="BC2" s="306" t="s">
        <v>465</v>
      </c>
      <c r="BD2" s="306" t="s">
        <v>150</v>
      </c>
      <c r="BE2" s="306" t="s">
        <v>464</v>
      </c>
      <c r="BF2" s="311" t="s">
        <v>463</v>
      </c>
      <c r="BG2" s="306" t="s">
        <v>462</v>
      </c>
      <c r="BH2" s="307" t="s">
        <v>461</v>
      </c>
      <c r="BI2" s="307" t="s">
        <v>460</v>
      </c>
      <c r="BJ2" s="306" t="s">
        <v>459</v>
      </c>
      <c r="BK2" s="306" t="s">
        <v>458</v>
      </c>
      <c r="BL2" s="309" t="s">
        <v>457</v>
      </c>
      <c r="BM2" s="310" t="s">
        <v>456</v>
      </c>
      <c r="BN2" s="306" t="s">
        <v>455</v>
      </c>
      <c r="BO2" s="309" t="s">
        <v>454</v>
      </c>
      <c r="BP2" s="306" t="s">
        <v>453</v>
      </c>
      <c r="BQ2" s="299" t="s">
        <v>448</v>
      </c>
      <c r="BR2" s="299" t="s">
        <v>448</v>
      </c>
      <c r="BS2" s="299" t="s">
        <v>448</v>
      </c>
      <c r="BT2" s="299" t="s">
        <v>448</v>
      </c>
      <c r="BU2" s="299" t="s">
        <v>448</v>
      </c>
    </row>
    <row r="3" spans="1:73" s="342" customFormat="1" ht="24" customHeight="1">
      <c r="A3" s="340">
        <f>管理番号</f>
        <v>2407</v>
      </c>
      <c r="B3" s="341">
        <f>A3</f>
        <v>2407</v>
      </c>
      <c r="C3" s="342">
        <f>紹介機関</f>
        <v>0</v>
      </c>
      <c r="D3" s="342">
        <f>+手書き項目1</f>
        <v>0</v>
      </c>
      <c r="E3" s="342">
        <f>手書き項目2</f>
        <v>0</v>
      </c>
      <c r="F3" s="342">
        <f>手書き項目３</f>
        <v>0</v>
      </c>
      <c r="G3" s="304"/>
      <c r="H3" s="304">
        <f>+手書き項目5</f>
        <v>0</v>
      </c>
      <c r="I3" s="343" t="str">
        <f>国籍</f>
        <v>ネパール</v>
      </c>
      <c r="J3" s="344" t="str">
        <f>氏名</f>
        <v>Given
Name</v>
      </c>
      <c r="K3" s="345"/>
      <c r="L3" s="304" t="str">
        <f>氏名英字</f>
        <v xml:space="preserve"> </v>
      </c>
      <c r="M3" s="346">
        <f>生年月日</f>
        <v>0</v>
      </c>
      <c r="N3" s="335"/>
      <c r="O3" s="302">
        <f>出生地</f>
        <v>0</v>
      </c>
      <c r="P3" s="336"/>
      <c r="Q3" s="304">
        <f>旅券番号</f>
        <v>0</v>
      </c>
      <c r="R3" s="304">
        <f>旅券有効期限</f>
        <v>0</v>
      </c>
      <c r="S3" s="304">
        <f>入国前職業</f>
        <v>0</v>
      </c>
      <c r="T3" s="304" t="str">
        <f>本国の居住地</f>
        <v xml:space="preserve">PERMANENT:
 CURRENT: </v>
      </c>
      <c r="U3" s="304"/>
      <c r="V3" s="304">
        <f>最終学歴</f>
        <v>0</v>
      </c>
      <c r="W3" s="304">
        <f>修学年数</f>
        <v>0</v>
      </c>
      <c r="X3" s="304">
        <f>最終学歴</f>
        <v>0</v>
      </c>
      <c r="Y3" s="304" t="str">
        <f>最終学歴在籍状況</f>
        <v>卒業</v>
      </c>
      <c r="Z3" s="304">
        <f>卒業又は卒業見込年月日</f>
        <v>0</v>
      </c>
      <c r="AA3" s="304">
        <f>最終学歴その他</f>
        <v>0</v>
      </c>
      <c r="AB3" s="304">
        <f>日本語教育機関</f>
        <v>0</v>
      </c>
      <c r="AC3" s="304">
        <f>日本語教育開始日</f>
        <v>0</v>
      </c>
      <c r="AD3" s="304">
        <f>日本語教育終了日</f>
        <v>0</v>
      </c>
      <c r="AE3" s="347" t="str">
        <f>日本語教育を受けた教育機関その他内容１</f>
        <v>受験番号
Examination number</v>
      </c>
      <c r="AF3" s="308">
        <f>日本語能力１試験名</f>
        <v>0</v>
      </c>
      <c r="AG3" s="308">
        <f>日本語能力２級又は点数</f>
        <v>0</v>
      </c>
      <c r="AH3" s="342">
        <f>過去の認定申請歴</f>
        <v>0</v>
      </c>
      <c r="AI3" s="342">
        <f>申請回数</f>
        <v>0</v>
      </c>
      <c r="AJ3" s="342">
        <f>不交付回数</f>
        <v>0</v>
      </c>
      <c r="AK3" s="334"/>
      <c r="AL3" s="342" t="str">
        <f>過去の出入国回数</f>
        <v xml:space="preserve"> </v>
      </c>
      <c r="AM3" s="342">
        <f>直近の出入国入国日</f>
        <v>0</v>
      </c>
      <c r="AN3" s="342">
        <f>直近の出入国出国日</f>
        <v>0</v>
      </c>
      <c r="AO3" s="334"/>
      <c r="AP3" s="342">
        <f>経費支弁者氏名</f>
        <v>0</v>
      </c>
      <c r="AQ3" s="342">
        <f>経費支弁者住所</f>
        <v>0</v>
      </c>
      <c r="AR3" s="342">
        <f>経費支弁者TEL</f>
        <v>0</v>
      </c>
      <c r="AS3" s="342">
        <f>経費支弁者職業</f>
        <v>0</v>
      </c>
      <c r="AT3" s="342">
        <f>経費支弁者勤務先TEL</f>
        <v>0</v>
      </c>
      <c r="AU3" s="342">
        <f>卒業証書発行機関名称</f>
        <v>0</v>
      </c>
      <c r="AV3" s="342">
        <f>+学校種別</f>
        <v>0</v>
      </c>
      <c r="AW3" s="342">
        <f>最終学歴</f>
        <v>0</v>
      </c>
      <c r="AX3" s="342">
        <f>卒業又は卒業見込年月日</f>
        <v>0</v>
      </c>
      <c r="AY3" s="342">
        <f>経費支弁者年収</f>
        <v>0</v>
      </c>
      <c r="AZ3" s="348">
        <f>メールアドレス1</f>
        <v>0</v>
      </c>
      <c r="BA3" s="308">
        <v>20220707</v>
      </c>
      <c r="BB3" s="342">
        <v>20220711</v>
      </c>
      <c r="BC3" s="342">
        <v>20240331</v>
      </c>
      <c r="BD3" s="342" t="s">
        <v>447</v>
      </c>
      <c r="BE3" s="342" t="s">
        <v>446</v>
      </c>
      <c r="BF3" s="342" t="s">
        <v>445</v>
      </c>
      <c r="BG3" s="342" t="s">
        <v>444</v>
      </c>
      <c r="BH3" s="308">
        <v>100000</v>
      </c>
      <c r="BI3" s="308">
        <v>100000</v>
      </c>
      <c r="BJ3" s="342" t="s">
        <v>443</v>
      </c>
      <c r="BL3" s="308" t="s">
        <v>444</v>
      </c>
      <c r="BM3" s="308">
        <v>50000</v>
      </c>
      <c r="BN3" s="342" t="s">
        <v>443</v>
      </c>
      <c r="BO3" s="308" t="s">
        <v>443</v>
      </c>
      <c r="BP3" s="342" t="s">
        <v>442</v>
      </c>
    </row>
    <row r="4" spans="1:73" ht="24" customHeight="1">
      <c r="S4" s="304"/>
      <c r="AH4" s="308"/>
      <c r="AK4" s="308"/>
    </row>
  </sheetData>
  <autoFilter ref="A2:BU2"/>
  <phoneticPr fontId="24"/>
  <dataValidations count="5">
    <dataValidation type="list" allowBlank="1" showInputMessage="1" sqref="AO4">
      <formula1>"父,母,兄弟姉妹,伯父（叔父）・伯母（叔母）,その他本人"</formula1>
    </dataValidation>
    <dataValidation type="list" allowBlank="1" showInputMessage="1" showErrorMessage="1" sqref="P4 AH4 AK4">
      <formula1>"無し,有り"</formula1>
    </dataValidation>
    <dataValidation type="list" allowBlank="1" showInputMessage="1" sqref="S3:S4">
      <formula1>"学  生,职 员,留学準備中"</formula1>
    </dataValidation>
    <dataValidation type="list" allowBlank="1" showInputMessage="1" sqref="V1:V1048576">
      <formula1>"高等学校,短期大学,大学,大学院（修士）,大学院（博士）"</formula1>
    </dataValidation>
    <dataValidation type="list" allowBlank="1" showInputMessage="1" sqref="Y1:Y1048576">
      <formula1>"在学中,卒業"</formula1>
    </dataValidation>
  </dataValidations>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D24"/>
  <sheetViews>
    <sheetView workbookViewId="0"/>
  </sheetViews>
  <sheetFormatPr defaultColWidth="8.875" defaultRowHeight="13.5"/>
  <cols>
    <col min="2" max="2" width="43.375" style="252" customWidth="1"/>
    <col min="3" max="3" width="36" style="253" customWidth="1"/>
    <col min="4" max="4" width="21.125" customWidth="1"/>
    <col min="258" max="258" width="43.375" customWidth="1"/>
    <col min="259" max="259" width="36" customWidth="1"/>
    <col min="260" max="260" width="21.125" customWidth="1"/>
    <col min="514" max="514" width="43.375" customWidth="1"/>
    <col min="515" max="515" width="36" customWidth="1"/>
    <col min="516" max="516" width="21.125" customWidth="1"/>
    <col min="770" max="770" width="43.375" customWidth="1"/>
    <col min="771" max="771" width="36" customWidth="1"/>
    <col min="772" max="772" width="21.125" customWidth="1"/>
    <col min="1026" max="1026" width="43.375" customWidth="1"/>
    <col min="1027" max="1027" width="36" customWidth="1"/>
    <col min="1028" max="1028" width="21.125" customWidth="1"/>
    <col min="1282" max="1282" width="43.375" customWidth="1"/>
    <col min="1283" max="1283" width="36" customWidth="1"/>
    <col min="1284" max="1284" width="21.125" customWidth="1"/>
    <col min="1538" max="1538" width="43.375" customWidth="1"/>
    <col min="1539" max="1539" width="36" customWidth="1"/>
    <col min="1540" max="1540" width="21.125" customWidth="1"/>
    <col min="1794" max="1794" width="43.375" customWidth="1"/>
    <col min="1795" max="1795" width="36" customWidth="1"/>
    <col min="1796" max="1796" width="21.125" customWidth="1"/>
    <col min="2050" max="2050" width="43.375" customWidth="1"/>
    <col min="2051" max="2051" width="36" customWidth="1"/>
    <col min="2052" max="2052" width="21.125" customWidth="1"/>
    <col min="2306" max="2306" width="43.375" customWidth="1"/>
    <col min="2307" max="2307" width="36" customWidth="1"/>
    <col min="2308" max="2308" width="21.125" customWidth="1"/>
    <col min="2562" max="2562" width="43.375" customWidth="1"/>
    <col min="2563" max="2563" width="36" customWidth="1"/>
    <col min="2564" max="2564" width="21.125" customWidth="1"/>
    <col min="2818" max="2818" width="43.375" customWidth="1"/>
    <col min="2819" max="2819" width="36" customWidth="1"/>
    <col min="2820" max="2820" width="21.125" customWidth="1"/>
    <col min="3074" max="3074" width="43.375" customWidth="1"/>
    <col min="3075" max="3075" width="36" customWidth="1"/>
    <col min="3076" max="3076" width="21.125" customWidth="1"/>
    <col min="3330" max="3330" width="43.375" customWidth="1"/>
    <col min="3331" max="3331" width="36" customWidth="1"/>
    <col min="3332" max="3332" width="21.125" customWidth="1"/>
    <col min="3586" max="3586" width="43.375" customWidth="1"/>
    <col min="3587" max="3587" width="36" customWidth="1"/>
    <col min="3588" max="3588" width="21.125" customWidth="1"/>
    <col min="3842" max="3842" width="43.375" customWidth="1"/>
    <col min="3843" max="3843" width="36" customWidth="1"/>
    <col min="3844" max="3844" width="21.125" customWidth="1"/>
    <col min="4098" max="4098" width="43.375" customWidth="1"/>
    <col min="4099" max="4099" width="36" customWidth="1"/>
    <col min="4100" max="4100" width="21.125" customWidth="1"/>
    <col min="4354" max="4354" width="43.375" customWidth="1"/>
    <col min="4355" max="4355" width="36" customWidth="1"/>
    <col min="4356" max="4356" width="21.125" customWidth="1"/>
    <col min="4610" max="4610" width="43.375" customWidth="1"/>
    <col min="4611" max="4611" width="36" customWidth="1"/>
    <col min="4612" max="4612" width="21.125" customWidth="1"/>
    <col min="4866" max="4866" width="43.375" customWidth="1"/>
    <col min="4867" max="4867" width="36" customWidth="1"/>
    <col min="4868" max="4868" width="21.125" customWidth="1"/>
    <col min="5122" max="5122" width="43.375" customWidth="1"/>
    <col min="5123" max="5123" width="36" customWidth="1"/>
    <col min="5124" max="5124" width="21.125" customWidth="1"/>
    <col min="5378" max="5378" width="43.375" customWidth="1"/>
    <col min="5379" max="5379" width="36" customWidth="1"/>
    <col min="5380" max="5380" width="21.125" customWidth="1"/>
    <col min="5634" max="5634" width="43.375" customWidth="1"/>
    <col min="5635" max="5635" width="36" customWidth="1"/>
    <col min="5636" max="5636" width="21.125" customWidth="1"/>
    <col min="5890" max="5890" width="43.375" customWidth="1"/>
    <col min="5891" max="5891" width="36" customWidth="1"/>
    <col min="5892" max="5892" width="21.125" customWidth="1"/>
    <col min="6146" max="6146" width="43.375" customWidth="1"/>
    <col min="6147" max="6147" width="36" customWidth="1"/>
    <col min="6148" max="6148" width="21.125" customWidth="1"/>
    <col min="6402" max="6402" width="43.375" customWidth="1"/>
    <col min="6403" max="6403" width="36" customWidth="1"/>
    <col min="6404" max="6404" width="21.125" customWidth="1"/>
    <col min="6658" max="6658" width="43.375" customWidth="1"/>
    <col min="6659" max="6659" width="36" customWidth="1"/>
    <col min="6660" max="6660" width="21.125" customWidth="1"/>
    <col min="6914" max="6914" width="43.375" customWidth="1"/>
    <col min="6915" max="6915" width="36" customWidth="1"/>
    <col min="6916" max="6916" width="21.125" customWidth="1"/>
    <col min="7170" max="7170" width="43.375" customWidth="1"/>
    <col min="7171" max="7171" width="36" customWidth="1"/>
    <col min="7172" max="7172" width="21.125" customWidth="1"/>
    <col min="7426" max="7426" width="43.375" customWidth="1"/>
    <col min="7427" max="7427" width="36" customWidth="1"/>
    <col min="7428" max="7428" width="21.125" customWidth="1"/>
    <col min="7682" max="7682" width="43.375" customWidth="1"/>
    <col min="7683" max="7683" width="36" customWidth="1"/>
    <col min="7684" max="7684" width="21.125" customWidth="1"/>
    <col min="7938" max="7938" width="43.375" customWidth="1"/>
    <col min="7939" max="7939" width="36" customWidth="1"/>
    <col min="7940" max="7940" width="21.125" customWidth="1"/>
    <col min="8194" max="8194" width="43.375" customWidth="1"/>
    <col min="8195" max="8195" width="36" customWidth="1"/>
    <col min="8196" max="8196" width="21.125" customWidth="1"/>
    <col min="8450" max="8450" width="43.375" customWidth="1"/>
    <col min="8451" max="8451" width="36" customWidth="1"/>
    <col min="8452" max="8452" width="21.125" customWidth="1"/>
    <col min="8706" max="8706" width="43.375" customWidth="1"/>
    <col min="8707" max="8707" width="36" customWidth="1"/>
    <col min="8708" max="8708" width="21.125" customWidth="1"/>
    <col min="8962" max="8962" width="43.375" customWidth="1"/>
    <col min="8963" max="8963" width="36" customWidth="1"/>
    <col min="8964" max="8964" width="21.125" customWidth="1"/>
    <col min="9218" max="9218" width="43.375" customWidth="1"/>
    <col min="9219" max="9219" width="36" customWidth="1"/>
    <col min="9220" max="9220" width="21.125" customWidth="1"/>
    <col min="9474" max="9474" width="43.375" customWidth="1"/>
    <col min="9475" max="9475" width="36" customWidth="1"/>
    <col min="9476" max="9476" width="21.125" customWidth="1"/>
    <col min="9730" max="9730" width="43.375" customWidth="1"/>
    <col min="9731" max="9731" width="36" customWidth="1"/>
    <col min="9732" max="9732" width="21.125" customWidth="1"/>
    <col min="9986" max="9986" width="43.375" customWidth="1"/>
    <col min="9987" max="9987" width="36" customWidth="1"/>
    <col min="9988" max="9988" width="21.125" customWidth="1"/>
    <col min="10242" max="10242" width="43.375" customWidth="1"/>
    <col min="10243" max="10243" width="36" customWidth="1"/>
    <col min="10244" max="10244" width="21.125" customWidth="1"/>
    <col min="10498" max="10498" width="43.375" customWidth="1"/>
    <col min="10499" max="10499" width="36" customWidth="1"/>
    <col min="10500" max="10500" width="21.125" customWidth="1"/>
    <col min="10754" max="10754" width="43.375" customWidth="1"/>
    <col min="10755" max="10755" width="36" customWidth="1"/>
    <col min="10756" max="10756" width="21.125" customWidth="1"/>
    <col min="11010" max="11010" width="43.375" customWidth="1"/>
    <col min="11011" max="11011" width="36" customWidth="1"/>
    <col min="11012" max="11012" width="21.125" customWidth="1"/>
    <col min="11266" max="11266" width="43.375" customWidth="1"/>
    <col min="11267" max="11267" width="36" customWidth="1"/>
    <col min="11268" max="11268" width="21.125" customWidth="1"/>
    <col min="11522" max="11522" width="43.375" customWidth="1"/>
    <col min="11523" max="11523" width="36" customWidth="1"/>
    <col min="11524" max="11524" width="21.125" customWidth="1"/>
    <col min="11778" max="11778" width="43.375" customWidth="1"/>
    <col min="11779" max="11779" width="36" customWidth="1"/>
    <col min="11780" max="11780" width="21.125" customWidth="1"/>
    <col min="12034" max="12034" width="43.375" customWidth="1"/>
    <col min="12035" max="12035" width="36" customWidth="1"/>
    <col min="12036" max="12036" width="21.125" customWidth="1"/>
    <col min="12290" max="12290" width="43.375" customWidth="1"/>
    <col min="12291" max="12291" width="36" customWidth="1"/>
    <col min="12292" max="12292" width="21.125" customWidth="1"/>
    <col min="12546" max="12546" width="43.375" customWidth="1"/>
    <col min="12547" max="12547" width="36" customWidth="1"/>
    <col min="12548" max="12548" width="21.125" customWidth="1"/>
    <col min="12802" max="12802" width="43.375" customWidth="1"/>
    <col min="12803" max="12803" width="36" customWidth="1"/>
    <col min="12804" max="12804" width="21.125" customWidth="1"/>
    <col min="13058" max="13058" width="43.375" customWidth="1"/>
    <col min="13059" max="13059" width="36" customWidth="1"/>
    <col min="13060" max="13060" width="21.125" customWidth="1"/>
    <col min="13314" max="13314" width="43.375" customWidth="1"/>
    <col min="13315" max="13315" width="36" customWidth="1"/>
    <col min="13316" max="13316" width="21.125" customWidth="1"/>
    <col min="13570" max="13570" width="43.375" customWidth="1"/>
    <col min="13571" max="13571" width="36" customWidth="1"/>
    <col min="13572" max="13572" width="21.125" customWidth="1"/>
    <col min="13826" max="13826" width="43.375" customWidth="1"/>
    <col min="13827" max="13827" width="36" customWidth="1"/>
    <col min="13828" max="13828" width="21.125" customWidth="1"/>
    <col min="14082" max="14082" width="43.375" customWidth="1"/>
    <col min="14083" max="14083" width="36" customWidth="1"/>
    <col min="14084" max="14084" width="21.125" customWidth="1"/>
    <col min="14338" max="14338" width="43.375" customWidth="1"/>
    <col min="14339" max="14339" width="36" customWidth="1"/>
    <col min="14340" max="14340" width="21.125" customWidth="1"/>
    <col min="14594" max="14594" width="43.375" customWidth="1"/>
    <col min="14595" max="14595" width="36" customWidth="1"/>
    <col min="14596" max="14596" width="21.125" customWidth="1"/>
    <col min="14850" max="14850" width="43.375" customWidth="1"/>
    <col min="14851" max="14851" width="36" customWidth="1"/>
    <col min="14852" max="14852" width="21.125" customWidth="1"/>
    <col min="15106" max="15106" width="43.375" customWidth="1"/>
    <col min="15107" max="15107" width="36" customWidth="1"/>
    <col min="15108" max="15108" width="21.125" customWidth="1"/>
    <col min="15362" max="15362" width="43.375" customWidth="1"/>
    <col min="15363" max="15363" width="36" customWidth="1"/>
    <col min="15364" max="15364" width="21.125" customWidth="1"/>
    <col min="15618" max="15618" width="43.375" customWidth="1"/>
    <col min="15619" max="15619" width="36" customWidth="1"/>
    <col min="15620" max="15620" width="21.125" customWidth="1"/>
    <col min="15874" max="15874" width="43.375" customWidth="1"/>
    <col min="15875" max="15875" width="36" customWidth="1"/>
    <col min="15876" max="15876" width="21.125" customWidth="1"/>
    <col min="16130" max="16130" width="43.375" customWidth="1"/>
    <col min="16131" max="16131" width="36" customWidth="1"/>
    <col min="16132" max="16132" width="21.125" customWidth="1"/>
  </cols>
  <sheetData>
    <row r="1" spans="2:4" ht="14.25" thickBot="1"/>
    <row r="2" spans="2:4" ht="14.25" thickTop="1">
      <c r="B2" s="252" t="s">
        <v>298</v>
      </c>
      <c r="C2" s="259" t="str">
        <f>'履及その他Personal records'!AB5</f>
        <v>Given
Name</v>
      </c>
    </row>
    <row r="3" spans="2:4">
      <c r="B3" s="252" t="s">
        <v>299</v>
      </c>
      <c r="C3" s="260">
        <f>'履及その他Personal records'!J7</f>
        <v>0</v>
      </c>
    </row>
    <row r="4" spans="2:4">
      <c r="B4" s="252" t="s">
        <v>300</v>
      </c>
      <c r="C4" s="261"/>
    </row>
    <row r="5" spans="2:4">
      <c r="B5" s="252" t="s">
        <v>301</v>
      </c>
      <c r="C5" s="261"/>
    </row>
    <row r="6" spans="2:4" ht="44.45" customHeight="1">
      <c r="B6" s="252" t="s">
        <v>302</v>
      </c>
      <c r="C6" s="260" t="str">
        <f>'履及その他Personal records'!K9</f>
        <v xml:space="preserve">PERMANENT:
 CURRENT: </v>
      </c>
    </row>
    <row r="7" spans="2:4" ht="27.6" customHeight="1">
      <c r="B7" s="252" t="s">
        <v>303</v>
      </c>
      <c r="C7" s="261"/>
      <c r="D7" t="s">
        <v>304</v>
      </c>
    </row>
    <row r="8" spans="2:4">
      <c r="B8" s="252" t="s">
        <v>305</v>
      </c>
      <c r="C8" s="261"/>
      <c r="D8" t="s">
        <v>306</v>
      </c>
    </row>
    <row r="9" spans="2:4">
      <c r="B9" s="252" t="s">
        <v>307</v>
      </c>
      <c r="C9" s="254">
        <f>'履及その他Personal records'!K113</f>
        <v>0</v>
      </c>
    </row>
    <row r="10" spans="2:4">
      <c r="B10" s="252" t="s">
        <v>308</v>
      </c>
      <c r="C10" s="260">
        <f>'履及その他Personal records'!K117</f>
        <v>0</v>
      </c>
      <c r="D10" t="s">
        <v>309</v>
      </c>
    </row>
    <row r="11" spans="2:4">
      <c r="B11" s="252" t="s">
        <v>310</v>
      </c>
      <c r="C11" s="254">
        <f>'履及その他Personal records'!K119</f>
        <v>0</v>
      </c>
    </row>
    <row r="12" spans="2:4">
      <c r="B12" s="252" t="s">
        <v>311</v>
      </c>
      <c r="C12" s="260">
        <f>'履及その他Personal records'!AC119</f>
        <v>0</v>
      </c>
    </row>
    <row r="13" spans="2:4">
      <c r="B13" s="252" t="s">
        <v>312</v>
      </c>
      <c r="C13" s="260">
        <f>'履及その他Personal records'!R126</f>
        <v>0</v>
      </c>
      <c r="D13" t="s">
        <v>313</v>
      </c>
    </row>
    <row r="14" spans="2:4">
      <c r="B14" s="252" t="s">
        <v>314</v>
      </c>
      <c r="C14" s="260" t="str">
        <f>'履及その他Personal records'!BC126</f>
        <v>卒業</v>
      </c>
      <c r="D14" t="s">
        <v>315</v>
      </c>
    </row>
    <row r="15" spans="2:4">
      <c r="B15" s="252" t="s">
        <v>316</v>
      </c>
      <c r="C15" s="260">
        <f>'履及その他Personal records'!R127</f>
        <v>0</v>
      </c>
      <c r="D15" t="s">
        <v>317</v>
      </c>
    </row>
    <row r="16" spans="2:4">
      <c r="B16" s="252" t="s">
        <v>318</v>
      </c>
      <c r="C16" s="260">
        <f>'履及その他Personal records'!R128</f>
        <v>0</v>
      </c>
      <c r="D16" t="s">
        <v>319</v>
      </c>
    </row>
    <row r="17" spans="2:4" ht="43.9" customHeight="1">
      <c r="B17" s="255" t="s">
        <v>320</v>
      </c>
      <c r="C17" s="260">
        <f>'履及その他Personal records'!BC127</f>
        <v>0</v>
      </c>
      <c r="D17" t="s">
        <v>321</v>
      </c>
    </row>
    <row r="18" spans="2:4">
      <c r="B18" s="252" t="s">
        <v>322</v>
      </c>
      <c r="C18" s="254">
        <f>'履及その他Personal records'!K107</f>
        <v>0</v>
      </c>
    </row>
    <row r="19" spans="2:4">
      <c r="B19" s="252" t="s">
        <v>323</v>
      </c>
      <c r="C19" s="254">
        <f>'履及その他Personal records'!AU107</f>
        <v>0</v>
      </c>
    </row>
    <row r="20" spans="2:4">
      <c r="B20" s="252" t="s">
        <v>324</v>
      </c>
      <c r="C20" s="254">
        <f>'履及その他Personal records'!M109</f>
        <v>0</v>
      </c>
    </row>
    <row r="21" spans="2:4">
      <c r="B21" s="252" t="s">
        <v>325</v>
      </c>
      <c r="C21" s="260">
        <f>'履及その他Personal records'!B137</f>
        <v>0</v>
      </c>
      <c r="D21" t="s">
        <v>326</v>
      </c>
    </row>
    <row r="22" spans="2:4">
      <c r="B22" s="252" t="s">
        <v>327</v>
      </c>
      <c r="C22" s="260">
        <f>'履及その他Personal records'!X137</f>
        <v>0</v>
      </c>
      <c r="D22" t="s">
        <v>328</v>
      </c>
    </row>
    <row r="23" spans="2:4" ht="14.25" thickBot="1">
      <c r="B23" s="256" t="s">
        <v>329</v>
      </c>
      <c r="C23" s="257">
        <f>'履及その他Personal records'!AT137</f>
        <v>0</v>
      </c>
      <c r="D23" s="258" t="s">
        <v>330</v>
      </c>
    </row>
    <row r="24" spans="2:4" ht="14.25" thickTop="1">
      <c r="C24" s="262"/>
    </row>
  </sheetData>
  <protectedRanges>
    <protectedRange sqref="C4:C5 C7:C8" name="範囲2"/>
    <protectedRange sqref="C4:C5 C7:C8" name="範囲1"/>
  </protectedRanges>
  <phoneticPr fontId="24"/>
  <dataValidations count="2">
    <dataValidation type="list" allowBlank="1" showInputMessage="1" showErrorMessage="1" sqref="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"Yes,No"</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formula1>"Male,Female"</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VS55"/>
  <sheetViews>
    <sheetView topLeftCell="A11" workbookViewId="0">
      <selection activeCell="C16" sqref="C16:D16"/>
    </sheetView>
  </sheetViews>
  <sheetFormatPr defaultColWidth="0" defaultRowHeight="13.5" customHeight="1" zeroHeight="1"/>
  <cols>
    <col min="1" max="1" width="6.125" style="263" customWidth="1"/>
    <col min="2" max="2" width="7" style="263" customWidth="1"/>
    <col min="3" max="3" width="15.875" style="263" customWidth="1"/>
    <col min="4" max="4" width="19.625" style="263" customWidth="1"/>
    <col min="5" max="5" width="9.375" style="263" bestFit="1" customWidth="1"/>
    <col min="6" max="6" width="7" style="263" bestFit="1" customWidth="1"/>
    <col min="7" max="7" width="13.5" style="263" customWidth="1"/>
    <col min="8" max="8" width="5.875" style="263" customWidth="1"/>
    <col min="9" max="9" width="11.5" style="263" bestFit="1" customWidth="1"/>
    <col min="10" max="10" width="10.375" style="263" customWidth="1"/>
    <col min="11" max="11" width="1.875" style="263" customWidth="1"/>
    <col min="12" max="12" width="22" style="263" hidden="1" customWidth="1"/>
    <col min="13" max="13" width="0.875" style="263" hidden="1" customWidth="1"/>
    <col min="14" max="14" width="14.125" style="263" hidden="1" customWidth="1"/>
    <col min="15" max="256" width="9" style="263" hidden="1"/>
    <col min="257" max="257" width="6.125" style="263" customWidth="1"/>
    <col min="258" max="258" width="7" style="263" customWidth="1"/>
    <col min="259" max="259" width="15.875" style="263" customWidth="1"/>
    <col min="260" max="260" width="19.625" style="263" customWidth="1"/>
    <col min="261" max="261" width="9.375" style="263" bestFit="1" customWidth="1"/>
    <col min="262" max="262" width="7" style="263" bestFit="1" customWidth="1"/>
    <col min="263" max="263" width="13.5" style="263" customWidth="1"/>
    <col min="264" max="264" width="5.875" style="263" customWidth="1"/>
    <col min="265" max="265" width="11.5" style="263" bestFit="1" customWidth="1"/>
    <col min="266" max="266" width="10.375" style="263" customWidth="1"/>
    <col min="267" max="267" width="1.875" style="263" customWidth="1"/>
    <col min="268" max="512" width="9" style="263" hidden="1"/>
    <col min="513" max="513" width="6.125" style="263" customWidth="1"/>
    <col min="514" max="514" width="7" style="263" customWidth="1"/>
    <col min="515" max="515" width="15.875" style="263" customWidth="1"/>
    <col min="516" max="516" width="19.625" style="263" customWidth="1"/>
    <col min="517" max="517" width="9.375" style="263" bestFit="1" customWidth="1"/>
    <col min="518" max="518" width="7" style="263" bestFit="1" customWidth="1"/>
    <col min="519" max="519" width="13.5" style="263" customWidth="1"/>
    <col min="520" max="520" width="5.875" style="263" customWidth="1"/>
    <col min="521" max="521" width="11.5" style="263" bestFit="1" customWidth="1"/>
    <col min="522" max="522" width="10.375" style="263" customWidth="1"/>
    <col min="523" max="523" width="1.875" style="263" customWidth="1"/>
    <col min="524" max="768" width="9" style="263" hidden="1"/>
    <col min="769" max="769" width="6.125" style="263" customWidth="1"/>
    <col min="770" max="770" width="7" style="263" customWidth="1"/>
    <col min="771" max="771" width="15.875" style="263" customWidth="1"/>
    <col min="772" max="772" width="19.625" style="263" customWidth="1"/>
    <col min="773" max="773" width="9.375" style="263" bestFit="1" customWidth="1"/>
    <col min="774" max="774" width="7" style="263" bestFit="1" customWidth="1"/>
    <col min="775" max="775" width="13.5" style="263" customWidth="1"/>
    <col min="776" max="776" width="5.875" style="263" customWidth="1"/>
    <col min="777" max="777" width="11.5" style="263" bestFit="1" customWidth="1"/>
    <col min="778" max="778" width="10.375" style="263" customWidth="1"/>
    <col min="779" max="779" width="1.875" style="263" customWidth="1"/>
    <col min="780" max="1024" width="9" style="263" hidden="1"/>
    <col min="1025" max="1025" width="6.125" style="263" customWidth="1"/>
    <col min="1026" max="1026" width="7" style="263" customWidth="1"/>
    <col min="1027" max="1027" width="15.875" style="263" customWidth="1"/>
    <col min="1028" max="1028" width="19.625" style="263" customWidth="1"/>
    <col min="1029" max="1029" width="9.375" style="263" bestFit="1" customWidth="1"/>
    <col min="1030" max="1030" width="7" style="263" bestFit="1" customWidth="1"/>
    <col min="1031" max="1031" width="13.5" style="263" customWidth="1"/>
    <col min="1032" max="1032" width="5.875" style="263" customWidth="1"/>
    <col min="1033" max="1033" width="11.5" style="263" bestFit="1" customWidth="1"/>
    <col min="1034" max="1034" width="10.375" style="263" customWidth="1"/>
    <col min="1035" max="1035" width="1.875" style="263" customWidth="1"/>
    <col min="1036" max="1280" width="9" style="263" hidden="1"/>
    <col min="1281" max="1281" width="6.125" style="263" customWidth="1"/>
    <col min="1282" max="1282" width="7" style="263" customWidth="1"/>
    <col min="1283" max="1283" width="15.875" style="263" customWidth="1"/>
    <col min="1284" max="1284" width="19.625" style="263" customWidth="1"/>
    <col min="1285" max="1285" width="9.375" style="263" bestFit="1" customWidth="1"/>
    <col min="1286" max="1286" width="7" style="263" bestFit="1" customWidth="1"/>
    <col min="1287" max="1287" width="13.5" style="263" customWidth="1"/>
    <col min="1288" max="1288" width="5.875" style="263" customWidth="1"/>
    <col min="1289" max="1289" width="11.5" style="263" bestFit="1" customWidth="1"/>
    <col min="1290" max="1290" width="10.375" style="263" customWidth="1"/>
    <col min="1291" max="1291" width="1.875" style="263" customWidth="1"/>
    <col min="1292" max="1536" width="9" style="263" hidden="1"/>
    <col min="1537" max="1537" width="6.125" style="263" customWidth="1"/>
    <col min="1538" max="1538" width="7" style="263" customWidth="1"/>
    <col min="1539" max="1539" width="15.875" style="263" customWidth="1"/>
    <col min="1540" max="1540" width="19.625" style="263" customWidth="1"/>
    <col min="1541" max="1541" width="9.375" style="263" bestFit="1" customWidth="1"/>
    <col min="1542" max="1542" width="7" style="263" bestFit="1" customWidth="1"/>
    <col min="1543" max="1543" width="13.5" style="263" customWidth="1"/>
    <col min="1544" max="1544" width="5.875" style="263" customWidth="1"/>
    <col min="1545" max="1545" width="11.5" style="263" bestFit="1" customWidth="1"/>
    <col min="1546" max="1546" width="10.375" style="263" customWidth="1"/>
    <col min="1547" max="1547" width="1.875" style="263" customWidth="1"/>
    <col min="1548" max="1792" width="9" style="263" hidden="1"/>
    <col min="1793" max="1793" width="6.125" style="263" customWidth="1"/>
    <col min="1794" max="1794" width="7" style="263" customWidth="1"/>
    <col min="1795" max="1795" width="15.875" style="263" customWidth="1"/>
    <col min="1796" max="1796" width="19.625" style="263" customWidth="1"/>
    <col min="1797" max="1797" width="9.375" style="263" bestFit="1" customWidth="1"/>
    <col min="1798" max="1798" width="7" style="263" bestFit="1" customWidth="1"/>
    <col min="1799" max="1799" width="13.5" style="263" customWidth="1"/>
    <col min="1800" max="1800" width="5.875" style="263" customWidth="1"/>
    <col min="1801" max="1801" width="11.5" style="263" bestFit="1" customWidth="1"/>
    <col min="1802" max="1802" width="10.375" style="263" customWidth="1"/>
    <col min="1803" max="1803" width="1.875" style="263" customWidth="1"/>
    <col min="1804" max="2048" width="9" style="263" hidden="1"/>
    <col min="2049" max="2049" width="6.125" style="263" customWidth="1"/>
    <col min="2050" max="2050" width="7" style="263" customWidth="1"/>
    <col min="2051" max="2051" width="15.875" style="263" customWidth="1"/>
    <col min="2052" max="2052" width="19.625" style="263" customWidth="1"/>
    <col min="2053" max="2053" width="9.375" style="263" bestFit="1" customWidth="1"/>
    <col min="2054" max="2054" width="7" style="263" bestFit="1" customWidth="1"/>
    <col min="2055" max="2055" width="13.5" style="263" customWidth="1"/>
    <col min="2056" max="2056" width="5.875" style="263" customWidth="1"/>
    <col min="2057" max="2057" width="11.5" style="263" bestFit="1" customWidth="1"/>
    <col min="2058" max="2058" width="10.375" style="263" customWidth="1"/>
    <col min="2059" max="2059" width="1.875" style="263" customWidth="1"/>
    <col min="2060" max="2304" width="9" style="263" hidden="1"/>
    <col min="2305" max="2305" width="6.125" style="263" customWidth="1"/>
    <col min="2306" max="2306" width="7" style="263" customWidth="1"/>
    <col min="2307" max="2307" width="15.875" style="263" customWidth="1"/>
    <col min="2308" max="2308" width="19.625" style="263" customWidth="1"/>
    <col min="2309" max="2309" width="9.375" style="263" bestFit="1" customWidth="1"/>
    <col min="2310" max="2310" width="7" style="263" bestFit="1" customWidth="1"/>
    <col min="2311" max="2311" width="13.5" style="263" customWidth="1"/>
    <col min="2312" max="2312" width="5.875" style="263" customWidth="1"/>
    <col min="2313" max="2313" width="11.5" style="263" bestFit="1" customWidth="1"/>
    <col min="2314" max="2314" width="10.375" style="263" customWidth="1"/>
    <col min="2315" max="2315" width="1.875" style="263" customWidth="1"/>
    <col min="2316" max="2560" width="9" style="263" hidden="1"/>
    <col min="2561" max="2561" width="6.125" style="263" customWidth="1"/>
    <col min="2562" max="2562" width="7" style="263" customWidth="1"/>
    <col min="2563" max="2563" width="15.875" style="263" customWidth="1"/>
    <col min="2564" max="2564" width="19.625" style="263" customWidth="1"/>
    <col min="2565" max="2565" width="9.375" style="263" bestFit="1" customWidth="1"/>
    <col min="2566" max="2566" width="7" style="263" bestFit="1" customWidth="1"/>
    <col min="2567" max="2567" width="13.5" style="263" customWidth="1"/>
    <col min="2568" max="2568" width="5.875" style="263" customWidth="1"/>
    <col min="2569" max="2569" width="11.5" style="263" bestFit="1" customWidth="1"/>
    <col min="2570" max="2570" width="10.375" style="263" customWidth="1"/>
    <col min="2571" max="2571" width="1.875" style="263" customWidth="1"/>
    <col min="2572" max="2816" width="9" style="263" hidden="1"/>
    <col min="2817" max="2817" width="6.125" style="263" customWidth="1"/>
    <col min="2818" max="2818" width="7" style="263" customWidth="1"/>
    <col min="2819" max="2819" width="15.875" style="263" customWidth="1"/>
    <col min="2820" max="2820" width="19.625" style="263" customWidth="1"/>
    <col min="2821" max="2821" width="9.375" style="263" bestFit="1" customWidth="1"/>
    <col min="2822" max="2822" width="7" style="263" bestFit="1" customWidth="1"/>
    <col min="2823" max="2823" width="13.5" style="263" customWidth="1"/>
    <col min="2824" max="2824" width="5.875" style="263" customWidth="1"/>
    <col min="2825" max="2825" width="11.5" style="263" bestFit="1" customWidth="1"/>
    <col min="2826" max="2826" width="10.375" style="263" customWidth="1"/>
    <col min="2827" max="2827" width="1.875" style="263" customWidth="1"/>
    <col min="2828" max="3072" width="9" style="263" hidden="1"/>
    <col min="3073" max="3073" width="6.125" style="263" customWidth="1"/>
    <col min="3074" max="3074" width="7" style="263" customWidth="1"/>
    <col min="3075" max="3075" width="15.875" style="263" customWidth="1"/>
    <col min="3076" max="3076" width="19.625" style="263" customWidth="1"/>
    <col min="3077" max="3077" width="9.375" style="263" bestFit="1" customWidth="1"/>
    <col min="3078" max="3078" width="7" style="263" bestFit="1" customWidth="1"/>
    <col min="3079" max="3079" width="13.5" style="263" customWidth="1"/>
    <col min="3080" max="3080" width="5.875" style="263" customWidth="1"/>
    <col min="3081" max="3081" width="11.5" style="263" bestFit="1" customWidth="1"/>
    <col min="3082" max="3082" width="10.375" style="263" customWidth="1"/>
    <col min="3083" max="3083" width="1.875" style="263" customWidth="1"/>
    <col min="3084" max="3328" width="9" style="263" hidden="1"/>
    <col min="3329" max="3329" width="6.125" style="263" customWidth="1"/>
    <col min="3330" max="3330" width="7" style="263" customWidth="1"/>
    <col min="3331" max="3331" width="15.875" style="263" customWidth="1"/>
    <col min="3332" max="3332" width="19.625" style="263" customWidth="1"/>
    <col min="3333" max="3333" width="9.375" style="263" bestFit="1" customWidth="1"/>
    <col min="3334" max="3334" width="7" style="263" bestFit="1" customWidth="1"/>
    <col min="3335" max="3335" width="13.5" style="263" customWidth="1"/>
    <col min="3336" max="3336" width="5.875" style="263" customWidth="1"/>
    <col min="3337" max="3337" width="11.5" style="263" bestFit="1" customWidth="1"/>
    <col min="3338" max="3338" width="10.375" style="263" customWidth="1"/>
    <col min="3339" max="3339" width="1.875" style="263" customWidth="1"/>
    <col min="3340" max="3584" width="9" style="263" hidden="1"/>
    <col min="3585" max="3585" width="6.125" style="263" customWidth="1"/>
    <col min="3586" max="3586" width="7" style="263" customWidth="1"/>
    <col min="3587" max="3587" width="15.875" style="263" customWidth="1"/>
    <col min="3588" max="3588" width="19.625" style="263" customWidth="1"/>
    <col min="3589" max="3589" width="9.375" style="263" bestFit="1" customWidth="1"/>
    <col min="3590" max="3590" width="7" style="263" bestFit="1" customWidth="1"/>
    <col min="3591" max="3591" width="13.5" style="263" customWidth="1"/>
    <col min="3592" max="3592" width="5.875" style="263" customWidth="1"/>
    <col min="3593" max="3593" width="11.5" style="263" bestFit="1" customWidth="1"/>
    <col min="3594" max="3594" width="10.375" style="263" customWidth="1"/>
    <col min="3595" max="3595" width="1.875" style="263" customWidth="1"/>
    <col min="3596" max="3840" width="9" style="263" hidden="1"/>
    <col min="3841" max="3841" width="6.125" style="263" customWidth="1"/>
    <col min="3842" max="3842" width="7" style="263" customWidth="1"/>
    <col min="3843" max="3843" width="15.875" style="263" customWidth="1"/>
    <col min="3844" max="3844" width="19.625" style="263" customWidth="1"/>
    <col min="3845" max="3845" width="9.375" style="263" bestFit="1" customWidth="1"/>
    <col min="3846" max="3846" width="7" style="263" bestFit="1" customWidth="1"/>
    <col min="3847" max="3847" width="13.5" style="263" customWidth="1"/>
    <col min="3848" max="3848" width="5.875" style="263" customWidth="1"/>
    <col min="3849" max="3849" width="11.5" style="263" bestFit="1" customWidth="1"/>
    <col min="3850" max="3850" width="10.375" style="263" customWidth="1"/>
    <col min="3851" max="3851" width="1.875" style="263" customWidth="1"/>
    <col min="3852" max="4096" width="9" style="263" hidden="1"/>
    <col min="4097" max="4097" width="6.125" style="263" customWidth="1"/>
    <col min="4098" max="4098" width="7" style="263" customWidth="1"/>
    <col min="4099" max="4099" width="15.875" style="263" customWidth="1"/>
    <col min="4100" max="4100" width="19.625" style="263" customWidth="1"/>
    <col min="4101" max="4101" width="9.375" style="263" bestFit="1" customWidth="1"/>
    <col min="4102" max="4102" width="7" style="263" bestFit="1" customWidth="1"/>
    <col min="4103" max="4103" width="13.5" style="263" customWidth="1"/>
    <col min="4104" max="4104" width="5.875" style="263" customWidth="1"/>
    <col min="4105" max="4105" width="11.5" style="263" bestFit="1" customWidth="1"/>
    <col min="4106" max="4106" width="10.375" style="263" customWidth="1"/>
    <col min="4107" max="4107" width="1.875" style="263" customWidth="1"/>
    <col min="4108" max="4352" width="9" style="263" hidden="1"/>
    <col min="4353" max="4353" width="6.125" style="263" customWidth="1"/>
    <col min="4354" max="4354" width="7" style="263" customWidth="1"/>
    <col min="4355" max="4355" width="15.875" style="263" customWidth="1"/>
    <col min="4356" max="4356" width="19.625" style="263" customWidth="1"/>
    <col min="4357" max="4357" width="9.375" style="263" bestFit="1" customWidth="1"/>
    <col min="4358" max="4358" width="7" style="263" bestFit="1" customWidth="1"/>
    <col min="4359" max="4359" width="13.5" style="263" customWidth="1"/>
    <col min="4360" max="4360" width="5.875" style="263" customWidth="1"/>
    <col min="4361" max="4361" width="11.5" style="263" bestFit="1" customWidth="1"/>
    <col min="4362" max="4362" width="10.375" style="263" customWidth="1"/>
    <col min="4363" max="4363" width="1.875" style="263" customWidth="1"/>
    <col min="4364" max="4608" width="9" style="263" hidden="1"/>
    <col min="4609" max="4609" width="6.125" style="263" customWidth="1"/>
    <col min="4610" max="4610" width="7" style="263" customWidth="1"/>
    <col min="4611" max="4611" width="15.875" style="263" customWidth="1"/>
    <col min="4612" max="4612" width="19.625" style="263" customWidth="1"/>
    <col min="4613" max="4613" width="9.375" style="263" bestFit="1" customWidth="1"/>
    <col min="4614" max="4614" width="7" style="263" bestFit="1" customWidth="1"/>
    <col min="4615" max="4615" width="13.5" style="263" customWidth="1"/>
    <col min="4616" max="4616" width="5.875" style="263" customWidth="1"/>
    <col min="4617" max="4617" width="11.5" style="263" bestFit="1" customWidth="1"/>
    <col min="4618" max="4618" width="10.375" style="263" customWidth="1"/>
    <col min="4619" max="4619" width="1.875" style="263" customWidth="1"/>
    <col min="4620" max="4864" width="9" style="263" hidden="1"/>
    <col min="4865" max="4865" width="6.125" style="263" customWidth="1"/>
    <col min="4866" max="4866" width="7" style="263" customWidth="1"/>
    <col min="4867" max="4867" width="15.875" style="263" customWidth="1"/>
    <col min="4868" max="4868" width="19.625" style="263" customWidth="1"/>
    <col min="4869" max="4869" width="9.375" style="263" bestFit="1" customWidth="1"/>
    <col min="4870" max="4870" width="7" style="263" bestFit="1" customWidth="1"/>
    <col min="4871" max="4871" width="13.5" style="263" customWidth="1"/>
    <col min="4872" max="4872" width="5.875" style="263" customWidth="1"/>
    <col min="4873" max="4873" width="11.5" style="263" bestFit="1" customWidth="1"/>
    <col min="4874" max="4874" width="10.375" style="263" customWidth="1"/>
    <col min="4875" max="4875" width="1.875" style="263" customWidth="1"/>
    <col min="4876" max="5120" width="9" style="263" hidden="1"/>
    <col min="5121" max="5121" width="6.125" style="263" customWidth="1"/>
    <col min="5122" max="5122" width="7" style="263" customWidth="1"/>
    <col min="5123" max="5123" width="15.875" style="263" customWidth="1"/>
    <col min="5124" max="5124" width="19.625" style="263" customWidth="1"/>
    <col min="5125" max="5125" width="9.375" style="263" bestFit="1" customWidth="1"/>
    <col min="5126" max="5126" width="7" style="263" bestFit="1" customWidth="1"/>
    <col min="5127" max="5127" width="13.5" style="263" customWidth="1"/>
    <col min="5128" max="5128" width="5.875" style="263" customWidth="1"/>
    <col min="5129" max="5129" width="11.5" style="263" bestFit="1" customWidth="1"/>
    <col min="5130" max="5130" width="10.375" style="263" customWidth="1"/>
    <col min="5131" max="5131" width="1.875" style="263" customWidth="1"/>
    <col min="5132" max="5376" width="9" style="263" hidden="1"/>
    <col min="5377" max="5377" width="6.125" style="263" customWidth="1"/>
    <col min="5378" max="5378" width="7" style="263" customWidth="1"/>
    <col min="5379" max="5379" width="15.875" style="263" customWidth="1"/>
    <col min="5380" max="5380" width="19.625" style="263" customWidth="1"/>
    <col min="5381" max="5381" width="9.375" style="263" bestFit="1" customWidth="1"/>
    <col min="5382" max="5382" width="7" style="263" bestFit="1" customWidth="1"/>
    <col min="5383" max="5383" width="13.5" style="263" customWidth="1"/>
    <col min="5384" max="5384" width="5.875" style="263" customWidth="1"/>
    <col min="5385" max="5385" width="11.5" style="263" bestFit="1" customWidth="1"/>
    <col min="5386" max="5386" width="10.375" style="263" customWidth="1"/>
    <col min="5387" max="5387" width="1.875" style="263" customWidth="1"/>
    <col min="5388" max="5632" width="9" style="263" hidden="1"/>
    <col min="5633" max="5633" width="6.125" style="263" customWidth="1"/>
    <col min="5634" max="5634" width="7" style="263" customWidth="1"/>
    <col min="5635" max="5635" width="15.875" style="263" customWidth="1"/>
    <col min="5636" max="5636" width="19.625" style="263" customWidth="1"/>
    <col min="5637" max="5637" width="9.375" style="263" bestFit="1" customWidth="1"/>
    <col min="5638" max="5638" width="7" style="263" bestFit="1" customWidth="1"/>
    <col min="5639" max="5639" width="13.5" style="263" customWidth="1"/>
    <col min="5640" max="5640" width="5.875" style="263" customWidth="1"/>
    <col min="5641" max="5641" width="11.5" style="263" bestFit="1" customWidth="1"/>
    <col min="5642" max="5642" width="10.375" style="263" customWidth="1"/>
    <col min="5643" max="5643" width="1.875" style="263" customWidth="1"/>
    <col min="5644" max="5888" width="9" style="263" hidden="1"/>
    <col min="5889" max="5889" width="6.125" style="263" customWidth="1"/>
    <col min="5890" max="5890" width="7" style="263" customWidth="1"/>
    <col min="5891" max="5891" width="15.875" style="263" customWidth="1"/>
    <col min="5892" max="5892" width="19.625" style="263" customWidth="1"/>
    <col min="5893" max="5893" width="9.375" style="263" bestFit="1" customWidth="1"/>
    <col min="5894" max="5894" width="7" style="263" bestFit="1" customWidth="1"/>
    <col min="5895" max="5895" width="13.5" style="263" customWidth="1"/>
    <col min="5896" max="5896" width="5.875" style="263" customWidth="1"/>
    <col min="5897" max="5897" width="11.5" style="263" bestFit="1" customWidth="1"/>
    <col min="5898" max="5898" width="10.375" style="263" customWidth="1"/>
    <col min="5899" max="5899" width="1.875" style="263" customWidth="1"/>
    <col min="5900" max="6144" width="9" style="263" hidden="1"/>
    <col min="6145" max="6145" width="6.125" style="263" customWidth="1"/>
    <col min="6146" max="6146" width="7" style="263" customWidth="1"/>
    <col min="6147" max="6147" width="15.875" style="263" customWidth="1"/>
    <col min="6148" max="6148" width="19.625" style="263" customWidth="1"/>
    <col min="6149" max="6149" width="9.375" style="263" bestFit="1" customWidth="1"/>
    <col min="6150" max="6150" width="7" style="263" bestFit="1" customWidth="1"/>
    <col min="6151" max="6151" width="13.5" style="263" customWidth="1"/>
    <col min="6152" max="6152" width="5.875" style="263" customWidth="1"/>
    <col min="6153" max="6153" width="11.5" style="263" bestFit="1" customWidth="1"/>
    <col min="6154" max="6154" width="10.375" style="263" customWidth="1"/>
    <col min="6155" max="6155" width="1.875" style="263" customWidth="1"/>
    <col min="6156" max="6400" width="9" style="263" hidden="1"/>
    <col min="6401" max="6401" width="6.125" style="263" customWidth="1"/>
    <col min="6402" max="6402" width="7" style="263" customWidth="1"/>
    <col min="6403" max="6403" width="15.875" style="263" customWidth="1"/>
    <col min="6404" max="6404" width="19.625" style="263" customWidth="1"/>
    <col min="6405" max="6405" width="9.375" style="263" bestFit="1" customWidth="1"/>
    <col min="6406" max="6406" width="7" style="263" bestFit="1" customWidth="1"/>
    <col min="6407" max="6407" width="13.5" style="263" customWidth="1"/>
    <col min="6408" max="6408" width="5.875" style="263" customWidth="1"/>
    <col min="6409" max="6409" width="11.5" style="263" bestFit="1" customWidth="1"/>
    <col min="6410" max="6410" width="10.375" style="263" customWidth="1"/>
    <col min="6411" max="6411" width="1.875" style="263" customWidth="1"/>
    <col min="6412" max="6656" width="9" style="263" hidden="1"/>
    <col min="6657" max="6657" width="6.125" style="263" customWidth="1"/>
    <col min="6658" max="6658" width="7" style="263" customWidth="1"/>
    <col min="6659" max="6659" width="15.875" style="263" customWidth="1"/>
    <col min="6660" max="6660" width="19.625" style="263" customWidth="1"/>
    <col min="6661" max="6661" width="9.375" style="263" bestFit="1" customWidth="1"/>
    <col min="6662" max="6662" width="7" style="263" bestFit="1" customWidth="1"/>
    <col min="6663" max="6663" width="13.5" style="263" customWidth="1"/>
    <col min="6664" max="6664" width="5.875" style="263" customWidth="1"/>
    <col min="6665" max="6665" width="11.5" style="263" bestFit="1" customWidth="1"/>
    <col min="6666" max="6666" width="10.375" style="263" customWidth="1"/>
    <col min="6667" max="6667" width="1.875" style="263" customWidth="1"/>
    <col min="6668" max="6912" width="9" style="263" hidden="1"/>
    <col min="6913" max="6913" width="6.125" style="263" customWidth="1"/>
    <col min="6914" max="6914" width="7" style="263" customWidth="1"/>
    <col min="6915" max="6915" width="15.875" style="263" customWidth="1"/>
    <col min="6916" max="6916" width="19.625" style="263" customWidth="1"/>
    <col min="6917" max="6917" width="9.375" style="263" bestFit="1" customWidth="1"/>
    <col min="6918" max="6918" width="7" style="263" bestFit="1" customWidth="1"/>
    <col min="6919" max="6919" width="13.5" style="263" customWidth="1"/>
    <col min="6920" max="6920" width="5.875" style="263" customWidth="1"/>
    <col min="6921" max="6921" width="11.5" style="263" bestFit="1" customWidth="1"/>
    <col min="6922" max="6922" width="10.375" style="263" customWidth="1"/>
    <col min="6923" max="6923" width="1.875" style="263" customWidth="1"/>
    <col min="6924" max="7168" width="9" style="263" hidden="1"/>
    <col min="7169" max="7169" width="6.125" style="263" customWidth="1"/>
    <col min="7170" max="7170" width="7" style="263" customWidth="1"/>
    <col min="7171" max="7171" width="15.875" style="263" customWidth="1"/>
    <col min="7172" max="7172" width="19.625" style="263" customWidth="1"/>
    <col min="7173" max="7173" width="9.375" style="263" bestFit="1" customWidth="1"/>
    <col min="7174" max="7174" width="7" style="263" bestFit="1" customWidth="1"/>
    <col min="7175" max="7175" width="13.5" style="263" customWidth="1"/>
    <col min="7176" max="7176" width="5.875" style="263" customWidth="1"/>
    <col min="7177" max="7177" width="11.5" style="263" bestFit="1" customWidth="1"/>
    <col min="7178" max="7178" width="10.375" style="263" customWidth="1"/>
    <col min="7179" max="7179" width="1.875" style="263" customWidth="1"/>
    <col min="7180" max="7424" width="9" style="263" hidden="1"/>
    <col min="7425" max="7425" width="6.125" style="263" customWidth="1"/>
    <col min="7426" max="7426" width="7" style="263" customWidth="1"/>
    <col min="7427" max="7427" width="15.875" style="263" customWidth="1"/>
    <col min="7428" max="7428" width="19.625" style="263" customWidth="1"/>
    <col min="7429" max="7429" width="9.375" style="263" bestFit="1" customWidth="1"/>
    <col min="7430" max="7430" width="7" style="263" bestFit="1" customWidth="1"/>
    <col min="7431" max="7431" width="13.5" style="263" customWidth="1"/>
    <col min="7432" max="7432" width="5.875" style="263" customWidth="1"/>
    <col min="7433" max="7433" width="11.5" style="263" bestFit="1" customWidth="1"/>
    <col min="7434" max="7434" width="10.375" style="263" customWidth="1"/>
    <col min="7435" max="7435" width="1.875" style="263" customWidth="1"/>
    <col min="7436" max="7680" width="9" style="263" hidden="1"/>
    <col min="7681" max="7681" width="6.125" style="263" customWidth="1"/>
    <col min="7682" max="7682" width="7" style="263" customWidth="1"/>
    <col min="7683" max="7683" width="15.875" style="263" customWidth="1"/>
    <col min="7684" max="7684" width="19.625" style="263" customWidth="1"/>
    <col min="7685" max="7685" width="9.375" style="263" bestFit="1" customWidth="1"/>
    <col min="7686" max="7686" width="7" style="263" bestFit="1" customWidth="1"/>
    <col min="7687" max="7687" width="13.5" style="263" customWidth="1"/>
    <col min="7688" max="7688" width="5.875" style="263" customWidth="1"/>
    <col min="7689" max="7689" width="11.5" style="263" bestFit="1" customWidth="1"/>
    <col min="7690" max="7690" width="10.375" style="263" customWidth="1"/>
    <col min="7691" max="7691" width="1.875" style="263" customWidth="1"/>
    <col min="7692" max="7936" width="9" style="263" hidden="1"/>
    <col min="7937" max="7937" width="6.125" style="263" customWidth="1"/>
    <col min="7938" max="7938" width="7" style="263" customWidth="1"/>
    <col min="7939" max="7939" width="15.875" style="263" customWidth="1"/>
    <col min="7940" max="7940" width="19.625" style="263" customWidth="1"/>
    <col min="7941" max="7941" width="9.375" style="263" bestFit="1" customWidth="1"/>
    <col min="7942" max="7942" width="7" style="263" bestFit="1" customWidth="1"/>
    <col min="7943" max="7943" width="13.5" style="263" customWidth="1"/>
    <col min="7944" max="7944" width="5.875" style="263" customWidth="1"/>
    <col min="7945" max="7945" width="11.5" style="263" bestFit="1" customWidth="1"/>
    <col min="7946" max="7946" width="10.375" style="263" customWidth="1"/>
    <col min="7947" max="7947" width="1.875" style="263" customWidth="1"/>
    <col min="7948" max="8192" width="9" style="263" hidden="1"/>
    <col min="8193" max="8193" width="6.125" style="263" customWidth="1"/>
    <col min="8194" max="8194" width="7" style="263" customWidth="1"/>
    <col min="8195" max="8195" width="15.875" style="263" customWidth="1"/>
    <col min="8196" max="8196" width="19.625" style="263" customWidth="1"/>
    <col min="8197" max="8197" width="9.375" style="263" bestFit="1" customWidth="1"/>
    <col min="8198" max="8198" width="7" style="263" bestFit="1" customWidth="1"/>
    <col min="8199" max="8199" width="13.5" style="263" customWidth="1"/>
    <col min="8200" max="8200" width="5.875" style="263" customWidth="1"/>
    <col min="8201" max="8201" width="11.5" style="263" bestFit="1" customWidth="1"/>
    <col min="8202" max="8202" width="10.375" style="263" customWidth="1"/>
    <col min="8203" max="8203" width="1.875" style="263" customWidth="1"/>
    <col min="8204" max="8448" width="9" style="263" hidden="1"/>
    <col min="8449" max="8449" width="6.125" style="263" customWidth="1"/>
    <col min="8450" max="8450" width="7" style="263" customWidth="1"/>
    <col min="8451" max="8451" width="15.875" style="263" customWidth="1"/>
    <col min="8452" max="8452" width="19.625" style="263" customWidth="1"/>
    <col min="8453" max="8453" width="9.375" style="263" bestFit="1" customWidth="1"/>
    <col min="8454" max="8454" width="7" style="263" bestFit="1" customWidth="1"/>
    <col min="8455" max="8455" width="13.5" style="263" customWidth="1"/>
    <col min="8456" max="8456" width="5.875" style="263" customWidth="1"/>
    <col min="8457" max="8457" width="11.5" style="263" bestFit="1" customWidth="1"/>
    <col min="8458" max="8458" width="10.375" style="263" customWidth="1"/>
    <col min="8459" max="8459" width="1.875" style="263" customWidth="1"/>
    <col min="8460" max="8704" width="9" style="263" hidden="1"/>
    <col min="8705" max="8705" width="6.125" style="263" customWidth="1"/>
    <col min="8706" max="8706" width="7" style="263" customWidth="1"/>
    <col min="8707" max="8707" width="15.875" style="263" customWidth="1"/>
    <col min="8708" max="8708" width="19.625" style="263" customWidth="1"/>
    <col min="8709" max="8709" width="9.375" style="263" bestFit="1" customWidth="1"/>
    <col min="8710" max="8710" width="7" style="263" bestFit="1" customWidth="1"/>
    <col min="8711" max="8711" width="13.5" style="263" customWidth="1"/>
    <col min="8712" max="8712" width="5.875" style="263" customWidth="1"/>
    <col min="8713" max="8713" width="11.5" style="263" bestFit="1" customWidth="1"/>
    <col min="8714" max="8714" width="10.375" style="263" customWidth="1"/>
    <col min="8715" max="8715" width="1.875" style="263" customWidth="1"/>
    <col min="8716" max="8960" width="9" style="263" hidden="1"/>
    <col min="8961" max="8961" width="6.125" style="263" customWidth="1"/>
    <col min="8962" max="8962" width="7" style="263" customWidth="1"/>
    <col min="8963" max="8963" width="15.875" style="263" customWidth="1"/>
    <col min="8964" max="8964" width="19.625" style="263" customWidth="1"/>
    <col min="8965" max="8965" width="9.375" style="263" bestFit="1" customWidth="1"/>
    <col min="8966" max="8966" width="7" style="263" bestFit="1" customWidth="1"/>
    <col min="8967" max="8967" width="13.5" style="263" customWidth="1"/>
    <col min="8968" max="8968" width="5.875" style="263" customWidth="1"/>
    <col min="8969" max="8969" width="11.5" style="263" bestFit="1" customWidth="1"/>
    <col min="8970" max="8970" width="10.375" style="263" customWidth="1"/>
    <col min="8971" max="8971" width="1.875" style="263" customWidth="1"/>
    <col min="8972" max="9216" width="9" style="263" hidden="1"/>
    <col min="9217" max="9217" width="6.125" style="263" customWidth="1"/>
    <col min="9218" max="9218" width="7" style="263" customWidth="1"/>
    <col min="9219" max="9219" width="15.875" style="263" customWidth="1"/>
    <col min="9220" max="9220" width="19.625" style="263" customWidth="1"/>
    <col min="9221" max="9221" width="9.375" style="263" bestFit="1" customWidth="1"/>
    <col min="9222" max="9222" width="7" style="263" bestFit="1" customWidth="1"/>
    <col min="9223" max="9223" width="13.5" style="263" customWidth="1"/>
    <col min="9224" max="9224" width="5.875" style="263" customWidth="1"/>
    <col min="9225" max="9225" width="11.5" style="263" bestFit="1" customWidth="1"/>
    <col min="9226" max="9226" width="10.375" style="263" customWidth="1"/>
    <col min="9227" max="9227" width="1.875" style="263" customWidth="1"/>
    <col min="9228" max="9472" width="9" style="263" hidden="1"/>
    <col min="9473" max="9473" width="6.125" style="263" customWidth="1"/>
    <col min="9474" max="9474" width="7" style="263" customWidth="1"/>
    <col min="9475" max="9475" width="15.875" style="263" customWidth="1"/>
    <col min="9476" max="9476" width="19.625" style="263" customWidth="1"/>
    <col min="9477" max="9477" width="9.375" style="263" bestFit="1" customWidth="1"/>
    <col min="9478" max="9478" width="7" style="263" bestFit="1" customWidth="1"/>
    <col min="9479" max="9479" width="13.5" style="263" customWidth="1"/>
    <col min="9480" max="9480" width="5.875" style="263" customWidth="1"/>
    <col min="9481" max="9481" width="11.5" style="263" bestFit="1" customWidth="1"/>
    <col min="9482" max="9482" width="10.375" style="263" customWidth="1"/>
    <col min="9483" max="9483" width="1.875" style="263" customWidth="1"/>
    <col min="9484" max="9728" width="9" style="263" hidden="1"/>
    <col min="9729" max="9729" width="6.125" style="263" customWidth="1"/>
    <col min="9730" max="9730" width="7" style="263" customWidth="1"/>
    <col min="9731" max="9731" width="15.875" style="263" customWidth="1"/>
    <col min="9732" max="9732" width="19.625" style="263" customWidth="1"/>
    <col min="9733" max="9733" width="9.375" style="263" bestFit="1" customWidth="1"/>
    <col min="9734" max="9734" width="7" style="263" bestFit="1" customWidth="1"/>
    <col min="9735" max="9735" width="13.5" style="263" customWidth="1"/>
    <col min="9736" max="9736" width="5.875" style="263" customWidth="1"/>
    <col min="9737" max="9737" width="11.5" style="263" bestFit="1" customWidth="1"/>
    <col min="9738" max="9738" width="10.375" style="263" customWidth="1"/>
    <col min="9739" max="9739" width="1.875" style="263" customWidth="1"/>
    <col min="9740" max="9984" width="9" style="263" hidden="1"/>
    <col min="9985" max="9985" width="6.125" style="263" customWidth="1"/>
    <col min="9986" max="9986" width="7" style="263" customWidth="1"/>
    <col min="9987" max="9987" width="15.875" style="263" customWidth="1"/>
    <col min="9988" max="9988" width="19.625" style="263" customWidth="1"/>
    <col min="9989" max="9989" width="9.375" style="263" bestFit="1" customWidth="1"/>
    <col min="9990" max="9990" width="7" style="263" bestFit="1" customWidth="1"/>
    <col min="9991" max="9991" width="13.5" style="263" customWidth="1"/>
    <col min="9992" max="9992" width="5.875" style="263" customWidth="1"/>
    <col min="9993" max="9993" width="11.5" style="263" bestFit="1" customWidth="1"/>
    <col min="9994" max="9994" width="10.375" style="263" customWidth="1"/>
    <col min="9995" max="9995" width="1.875" style="263" customWidth="1"/>
    <col min="9996" max="10240" width="9" style="263" hidden="1"/>
    <col min="10241" max="10241" width="6.125" style="263" customWidth="1"/>
    <col min="10242" max="10242" width="7" style="263" customWidth="1"/>
    <col min="10243" max="10243" width="15.875" style="263" customWidth="1"/>
    <col min="10244" max="10244" width="19.625" style="263" customWidth="1"/>
    <col min="10245" max="10245" width="9.375" style="263" bestFit="1" customWidth="1"/>
    <col min="10246" max="10246" width="7" style="263" bestFit="1" customWidth="1"/>
    <col min="10247" max="10247" width="13.5" style="263" customWidth="1"/>
    <col min="10248" max="10248" width="5.875" style="263" customWidth="1"/>
    <col min="10249" max="10249" width="11.5" style="263" bestFit="1" customWidth="1"/>
    <col min="10250" max="10250" width="10.375" style="263" customWidth="1"/>
    <col min="10251" max="10251" width="1.875" style="263" customWidth="1"/>
    <col min="10252" max="10496" width="9" style="263" hidden="1"/>
    <col min="10497" max="10497" width="6.125" style="263" customWidth="1"/>
    <col min="10498" max="10498" width="7" style="263" customWidth="1"/>
    <col min="10499" max="10499" width="15.875" style="263" customWidth="1"/>
    <col min="10500" max="10500" width="19.625" style="263" customWidth="1"/>
    <col min="10501" max="10501" width="9.375" style="263" bestFit="1" customWidth="1"/>
    <col min="10502" max="10502" width="7" style="263" bestFit="1" customWidth="1"/>
    <col min="10503" max="10503" width="13.5" style="263" customWidth="1"/>
    <col min="10504" max="10504" width="5.875" style="263" customWidth="1"/>
    <col min="10505" max="10505" width="11.5" style="263" bestFit="1" customWidth="1"/>
    <col min="10506" max="10506" width="10.375" style="263" customWidth="1"/>
    <col min="10507" max="10507" width="1.875" style="263" customWidth="1"/>
    <col min="10508" max="10752" width="9" style="263" hidden="1"/>
    <col min="10753" max="10753" width="6.125" style="263" customWidth="1"/>
    <col min="10754" max="10754" width="7" style="263" customWidth="1"/>
    <col min="10755" max="10755" width="15.875" style="263" customWidth="1"/>
    <col min="10756" max="10756" width="19.625" style="263" customWidth="1"/>
    <col min="10757" max="10757" width="9.375" style="263" bestFit="1" customWidth="1"/>
    <col min="10758" max="10758" width="7" style="263" bestFit="1" customWidth="1"/>
    <col min="10759" max="10759" width="13.5" style="263" customWidth="1"/>
    <col min="10760" max="10760" width="5.875" style="263" customWidth="1"/>
    <col min="10761" max="10761" width="11.5" style="263" bestFit="1" customWidth="1"/>
    <col min="10762" max="10762" width="10.375" style="263" customWidth="1"/>
    <col min="10763" max="10763" width="1.875" style="263" customWidth="1"/>
    <col min="10764" max="11008" width="9" style="263" hidden="1"/>
    <col min="11009" max="11009" width="6.125" style="263" customWidth="1"/>
    <col min="11010" max="11010" width="7" style="263" customWidth="1"/>
    <col min="11011" max="11011" width="15.875" style="263" customWidth="1"/>
    <col min="11012" max="11012" width="19.625" style="263" customWidth="1"/>
    <col min="11013" max="11013" width="9.375" style="263" bestFit="1" customWidth="1"/>
    <col min="11014" max="11014" width="7" style="263" bestFit="1" customWidth="1"/>
    <col min="11015" max="11015" width="13.5" style="263" customWidth="1"/>
    <col min="11016" max="11016" width="5.875" style="263" customWidth="1"/>
    <col min="11017" max="11017" width="11.5" style="263" bestFit="1" customWidth="1"/>
    <col min="11018" max="11018" width="10.375" style="263" customWidth="1"/>
    <col min="11019" max="11019" width="1.875" style="263" customWidth="1"/>
    <col min="11020" max="11264" width="9" style="263" hidden="1"/>
    <col min="11265" max="11265" width="6.125" style="263" customWidth="1"/>
    <col min="11266" max="11266" width="7" style="263" customWidth="1"/>
    <col min="11267" max="11267" width="15.875" style="263" customWidth="1"/>
    <col min="11268" max="11268" width="19.625" style="263" customWidth="1"/>
    <col min="11269" max="11269" width="9.375" style="263" bestFit="1" customWidth="1"/>
    <col min="11270" max="11270" width="7" style="263" bestFit="1" customWidth="1"/>
    <col min="11271" max="11271" width="13.5" style="263" customWidth="1"/>
    <col min="11272" max="11272" width="5.875" style="263" customWidth="1"/>
    <col min="11273" max="11273" width="11.5" style="263" bestFit="1" customWidth="1"/>
    <col min="11274" max="11274" width="10.375" style="263" customWidth="1"/>
    <col min="11275" max="11275" width="1.875" style="263" customWidth="1"/>
    <col min="11276" max="11520" width="9" style="263" hidden="1"/>
    <col min="11521" max="11521" width="6.125" style="263" customWidth="1"/>
    <col min="11522" max="11522" width="7" style="263" customWidth="1"/>
    <col min="11523" max="11523" width="15.875" style="263" customWidth="1"/>
    <col min="11524" max="11524" width="19.625" style="263" customWidth="1"/>
    <col min="11525" max="11525" width="9.375" style="263" bestFit="1" customWidth="1"/>
    <col min="11526" max="11526" width="7" style="263" bestFit="1" customWidth="1"/>
    <col min="11527" max="11527" width="13.5" style="263" customWidth="1"/>
    <col min="11528" max="11528" width="5.875" style="263" customWidth="1"/>
    <col min="11529" max="11529" width="11.5" style="263" bestFit="1" customWidth="1"/>
    <col min="11530" max="11530" width="10.375" style="263" customWidth="1"/>
    <col min="11531" max="11531" width="1.875" style="263" customWidth="1"/>
    <col min="11532" max="11776" width="9" style="263" hidden="1"/>
    <col min="11777" max="11777" width="6.125" style="263" customWidth="1"/>
    <col min="11778" max="11778" width="7" style="263" customWidth="1"/>
    <col min="11779" max="11779" width="15.875" style="263" customWidth="1"/>
    <col min="11780" max="11780" width="19.625" style="263" customWidth="1"/>
    <col min="11781" max="11781" width="9.375" style="263" bestFit="1" customWidth="1"/>
    <col min="11782" max="11782" width="7" style="263" bestFit="1" customWidth="1"/>
    <col min="11783" max="11783" width="13.5" style="263" customWidth="1"/>
    <col min="11784" max="11784" width="5.875" style="263" customWidth="1"/>
    <col min="11785" max="11785" width="11.5" style="263" bestFit="1" customWidth="1"/>
    <col min="11786" max="11786" width="10.375" style="263" customWidth="1"/>
    <col min="11787" max="11787" width="1.875" style="263" customWidth="1"/>
    <col min="11788" max="12032" width="9" style="263" hidden="1"/>
    <col min="12033" max="12033" width="6.125" style="263" customWidth="1"/>
    <col min="12034" max="12034" width="7" style="263" customWidth="1"/>
    <col min="12035" max="12035" width="15.875" style="263" customWidth="1"/>
    <col min="12036" max="12036" width="19.625" style="263" customWidth="1"/>
    <col min="12037" max="12037" width="9.375" style="263" bestFit="1" customWidth="1"/>
    <col min="12038" max="12038" width="7" style="263" bestFit="1" customWidth="1"/>
    <col min="12039" max="12039" width="13.5" style="263" customWidth="1"/>
    <col min="12040" max="12040" width="5.875" style="263" customWidth="1"/>
    <col min="12041" max="12041" width="11.5" style="263" bestFit="1" customWidth="1"/>
    <col min="12042" max="12042" width="10.375" style="263" customWidth="1"/>
    <col min="12043" max="12043" width="1.875" style="263" customWidth="1"/>
    <col min="12044" max="12288" width="9" style="263" hidden="1"/>
    <col min="12289" max="12289" width="6.125" style="263" customWidth="1"/>
    <col min="12290" max="12290" width="7" style="263" customWidth="1"/>
    <col min="12291" max="12291" width="15.875" style="263" customWidth="1"/>
    <col min="12292" max="12292" width="19.625" style="263" customWidth="1"/>
    <col min="12293" max="12293" width="9.375" style="263" bestFit="1" customWidth="1"/>
    <col min="12294" max="12294" width="7" style="263" bestFit="1" customWidth="1"/>
    <col min="12295" max="12295" width="13.5" style="263" customWidth="1"/>
    <col min="12296" max="12296" width="5.875" style="263" customWidth="1"/>
    <col min="12297" max="12297" width="11.5" style="263" bestFit="1" customWidth="1"/>
    <col min="12298" max="12298" width="10.375" style="263" customWidth="1"/>
    <col min="12299" max="12299" width="1.875" style="263" customWidth="1"/>
    <col min="12300" max="12544" width="9" style="263" hidden="1"/>
    <col min="12545" max="12545" width="6.125" style="263" customWidth="1"/>
    <col min="12546" max="12546" width="7" style="263" customWidth="1"/>
    <col min="12547" max="12547" width="15.875" style="263" customWidth="1"/>
    <col min="12548" max="12548" width="19.625" style="263" customWidth="1"/>
    <col min="12549" max="12549" width="9.375" style="263" bestFit="1" customWidth="1"/>
    <col min="12550" max="12550" width="7" style="263" bestFit="1" customWidth="1"/>
    <col min="12551" max="12551" width="13.5" style="263" customWidth="1"/>
    <col min="12552" max="12552" width="5.875" style="263" customWidth="1"/>
    <col min="12553" max="12553" width="11.5" style="263" bestFit="1" customWidth="1"/>
    <col min="12554" max="12554" width="10.375" style="263" customWidth="1"/>
    <col min="12555" max="12555" width="1.875" style="263" customWidth="1"/>
    <col min="12556" max="12800" width="9" style="263" hidden="1"/>
    <col min="12801" max="12801" width="6.125" style="263" customWidth="1"/>
    <col min="12802" max="12802" width="7" style="263" customWidth="1"/>
    <col min="12803" max="12803" width="15.875" style="263" customWidth="1"/>
    <col min="12804" max="12804" width="19.625" style="263" customWidth="1"/>
    <col min="12805" max="12805" width="9.375" style="263" bestFit="1" customWidth="1"/>
    <col min="12806" max="12806" width="7" style="263" bestFit="1" customWidth="1"/>
    <col min="12807" max="12807" width="13.5" style="263" customWidth="1"/>
    <col min="12808" max="12808" width="5.875" style="263" customWidth="1"/>
    <col min="12809" max="12809" width="11.5" style="263" bestFit="1" customWidth="1"/>
    <col min="12810" max="12810" width="10.375" style="263" customWidth="1"/>
    <col min="12811" max="12811" width="1.875" style="263" customWidth="1"/>
    <col min="12812" max="13056" width="9" style="263" hidden="1"/>
    <col min="13057" max="13057" width="6.125" style="263" customWidth="1"/>
    <col min="13058" max="13058" width="7" style="263" customWidth="1"/>
    <col min="13059" max="13059" width="15.875" style="263" customWidth="1"/>
    <col min="13060" max="13060" width="19.625" style="263" customWidth="1"/>
    <col min="13061" max="13061" width="9.375" style="263" bestFit="1" customWidth="1"/>
    <col min="13062" max="13062" width="7" style="263" bestFit="1" customWidth="1"/>
    <col min="13063" max="13063" width="13.5" style="263" customWidth="1"/>
    <col min="13064" max="13064" width="5.875" style="263" customWidth="1"/>
    <col min="13065" max="13065" width="11.5" style="263" bestFit="1" customWidth="1"/>
    <col min="13066" max="13066" width="10.375" style="263" customWidth="1"/>
    <col min="13067" max="13067" width="1.875" style="263" customWidth="1"/>
    <col min="13068" max="13312" width="9" style="263" hidden="1"/>
    <col min="13313" max="13313" width="6.125" style="263" customWidth="1"/>
    <col min="13314" max="13314" width="7" style="263" customWidth="1"/>
    <col min="13315" max="13315" width="15.875" style="263" customWidth="1"/>
    <col min="13316" max="13316" width="19.625" style="263" customWidth="1"/>
    <col min="13317" max="13317" width="9.375" style="263" bestFit="1" customWidth="1"/>
    <col min="13318" max="13318" width="7" style="263" bestFit="1" customWidth="1"/>
    <col min="13319" max="13319" width="13.5" style="263" customWidth="1"/>
    <col min="13320" max="13320" width="5.875" style="263" customWidth="1"/>
    <col min="13321" max="13321" width="11.5" style="263" bestFit="1" customWidth="1"/>
    <col min="13322" max="13322" width="10.375" style="263" customWidth="1"/>
    <col min="13323" max="13323" width="1.875" style="263" customWidth="1"/>
    <col min="13324" max="13568" width="9" style="263" hidden="1"/>
    <col min="13569" max="13569" width="6.125" style="263" customWidth="1"/>
    <col min="13570" max="13570" width="7" style="263" customWidth="1"/>
    <col min="13571" max="13571" width="15.875" style="263" customWidth="1"/>
    <col min="13572" max="13572" width="19.625" style="263" customWidth="1"/>
    <col min="13573" max="13573" width="9.375" style="263" bestFit="1" customWidth="1"/>
    <col min="13574" max="13574" width="7" style="263" bestFit="1" customWidth="1"/>
    <col min="13575" max="13575" width="13.5" style="263" customWidth="1"/>
    <col min="13576" max="13576" width="5.875" style="263" customWidth="1"/>
    <col min="13577" max="13577" width="11.5" style="263" bestFit="1" customWidth="1"/>
    <col min="13578" max="13578" width="10.375" style="263" customWidth="1"/>
    <col min="13579" max="13579" width="1.875" style="263" customWidth="1"/>
    <col min="13580" max="13824" width="9" style="263" hidden="1"/>
    <col min="13825" max="13825" width="6.125" style="263" customWidth="1"/>
    <col min="13826" max="13826" width="7" style="263" customWidth="1"/>
    <col min="13827" max="13827" width="15.875" style="263" customWidth="1"/>
    <col min="13828" max="13828" width="19.625" style="263" customWidth="1"/>
    <col min="13829" max="13829" width="9.375" style="263" bestFit="1" customWidth="1"/>
    <col min="13830" max="13830" width="7" style="263" bestFit="1" customWidth="1"/>
    <col min="13831" max="13831" width="13.5" style="263" customWidth="1"/>
    <col min="13832" max="13832" width="5.875" style="263" customWidth="1"/>
    <col min="13833" max="13833" width="11.5" style="263" bestFit="1" customWidth="1"/>
    <col min="13834" max="13834" width="10.375" style="263" customWidth="1"/>
    <col min="13835" max="13835" width="1.875" style="263" customWidth="1"/>
    <col min="13836" max="14080" width="9" style="263" hidden="1"/>
    <col min="14081" max="14081" width="6.125" style="263" customWidth="1"/>
    <col min="14082" max="14082" width="7" style="263" customWidth="1"/>
    <col min="14083" max="14083" width="15.875" style="263" customWidth="1"/>
    <col min="14084" max="14084" width="19.625" style="263" customWidth="1"/>
    <col min="14085" max="14085" width="9.375" style="263" bestFit="1" customWidth="1"/>
    <col min="14086" max="14086" width="7" style="263" bestFit="1" customWidth="1"/>
    <col min="14087" max="14087" width="13.5" style="263" customWidth="1"/>
    <col min="14088" max="14088" width="5.875" style="263" customWidth="1"/>
    <col min="14089" max="14089" width="11.5" style="263" bestFit="1" customWidth="1"/>
    <col min="14090" max="14090" width="10.375" style="263" customWidth="1"/>
    <col min="14091" max="14091" width="1.875" style="263" customWidth="1"/>
    <col min="14092" max="14336" width="9" style="263" hidden="1"/>
    <col min="14337" max="14337" width="6.125" style="263" customWidth="1"/>
    <col min="14338" max="14338" width="7" style="263" customWidth="1"/>
    <col min="14339" max="14339" width="15.875" style="263" customWidth="1"/>
    <col min="14340" max="14340" width="19.625" style="263" customWidth="1"/>
    <col min="14341" max="14341" width="9.375" style="263" bestFit="1" customWidth="1"/>
    <col min="14342" max="14342" width="7" style="263" bestFit="1" customWidth="1"/>
    <col min="14343" max="14343" width="13.5" style="263" customWidth="1"/>
    <col min="14344" max="14344" width="5.875" style="263" customWidth="1"/>
    <col min="14345" max="14345" width="11.5" style="263" bestFit="1" customWidth="1"/>
    <col min="14346" max="14346" width="10.375" style="263" customWidth="1"/>
    <col min="14347" max="14347" width="1.875" style="263" customWidth="1"/>
    <col min="14348" max="14592" width="9" style="263" hidden="1"/>
    <col min="14593" max="14593" width="6.125" style="263" customWidth="1"/>
    <col min="14594" max="14594" width="7" style="263" customWidth="1"/>
    <col min="14595" max="14595" width="15.875" style="263" customWidth="1"/>
    <col min="14596" max="14596" width="19.625" style="263" customWidth="1"/>
    <col min="14597" max="14597" width="9.375" style="263" bestFit="1" customWidth="1"/>
    <col min="14598" max="14598" width="7" style="263" bestFit="1" customWidth="1"/>
    <col min="14599" max="14599" width="13.5" style="263" customWidth="1"/>
    <col min="14600" max="14600" width="5.875" style="263" customWidth="1"/>
    <col min="14601" max="14601" width="11.5" style="263" bestFit="1" customWidth="1"/>
    <col min="14602" max="14602" width="10.375" style="263" customWidth="1"/>
    <col min="14603" max="14603" width="1.875" style="263" customWidth="1"/>
    <col min="14604" max="14848" width="9" style="263" hidden="1"/>
    <col min="14849" max="14849" width="6.125" style="263" customWidth="1"/>
    <col min="14850" max="14850" width="7" style="263" customWidth="1"/>
    <col min="14851" max="14851" width="15.875" style="263" customWidth="1"/>
    <col min="14852" max="14852" width="19.625" style="263" customWidth="1"/>
    <col min="14853" max="14853" width="9.375" style="263" bestFit="1" customWidth="1"/>
    <col min="14854" max="14854" width="7" style="263" bestFit="1" customWidth="1"/>
    <col min="14855" max="14855" width="13.5" style="263" customWidth="1"/>
    <col min="14856" max="14856" width="5.875" style="263" customWidth="1"/>
    <col min="14857" max="14857" width="11.5" style="263" bestFit="1" customWidth="1"/>
    <col min="14858" max="14858" width="10.375" style="263" customWidth="1"/>
    <col min="14859" max="14859" width="1.875" style="263" customWidth="1"/>
    <col min="14860" max="15104" width="9" style="263" hidden="1"/>
    <col min="15105" max="15105" width="6.125" style="263" customWidth="1"/>
    <col min="15106" max="15106" width="7" style="263" customWidth="1"/>
    <col min="15107" max="15107" width="15.875" style="263" customWidth="1"/>
    <col min="15108" max="15108" width="19.625" style="263" customWidth="1"/>
    <col min="15109" max="15109" width="9.375" style="263" bestFit="1" customWidth="1"/>
    <col min="15110" max="15110" width="7" style="263" bestFit="1" customWidth="1"/>
    <col min="15111" max="15111" width="13.5" style="263" customWidth="1"/>
    <col min="15112" max="15112" width="5.875" style="263" customWidth="1"/>
    <col min="15113" max="15113" width="11.5" style="263" bestFit="1" customWidth="1"/>
    <col min="15114" max="15114" width="10.375" style="263" customWidth="1"/>
    <col min="15115" max="15115" width="1.875" style="263" customWidth="1"/>
    <col min="15116" max="15360" width="9" style="263" hidden="1"/>
    <col min="15361" max="15361" width="6.125" style="263" customWidth="1"/>
    <col min="15362" max="15362" width="7" style="263" customWidth="1"/>
    <col min="15363" max="15363" width="15.875" style="263" customWidth="1"/>
    <col min="15364" max="15364" width="19.625" style="263" customWidth="1"/>
    <col min="15365" max="15365" width="9.375" style="263" bestFit="1" customWidth="1"/>
    <col min="15366" max="15366" width="7" style="263" bestFit="1" customWidth="1"/>
    <col min="15367" max="15367" width="13.5" style="263" customWidth="1"/>
    <col min="15368" max="15368" width="5.875" style="263" customWidth="1"/>
    <col min="15369" max="15369" width="11.5" style="263" bestFit="1" customWidth="1"/>
    <col min="15370" max="15370" width="10.375" style="263" customWidth="1"/>
    <col min="15371" max="15371" width="1.875" style="263" customWidth="1"/>
    <col min="15372" max="15616" width="9" style="263" hidden="1"/>
    <col min="15617" max="15617" width="6.125" style="263" customWidth="1"/>
    <col min="15618" max="15618" width="7" style="263" customWidth="1"/>
    <col min="15619" max="15619" width="15.875" style="263" customWidth="1"/>
    <col min="15620" max="15620" width="19.625" style="263" customWidth="1"/>
    <col min="15621" max="15621" width="9.375" style="263" bestFit="1" customWidth="1"/>
    <col min="15622" max="15622" width="7" style="263" bestFit="1" customWidth="1"/>
    <col min="15623" max="15623" width="13.5" style="263" customWidth="1"/>
    <col min="15624" max="15624" width="5.875" style="263" customWidth="1"/>
    <col min="15625" max="15625" width="11.5" style="263" bestFit="1" customWidth="1"/>
    <col min="15626" max="15626" width="10.375" style="263" customWidth="1"/>
    <col min="15627" max="15627" width="1.875" style="263" customWidth="1"/>
    <col min="15628" max="15872" width="9" style="263" hidden="1"/>
    <col min="15873" max="15873" width="6.125" style="263" customWidth="1"/>
    <col min="15874" max="15874" width="7" style="263" customWidth="1"/>
    <col min="15875" max="15875" width="15.875" style="263" customWidth="1"/>
    <col min="15876" max="15876" width="19.625" style="263" customWidth="1"/>
    <col min="15877" max="15877" width="9.375" style="263" bestFit="1" customWidth="1"/>
    <col min="15878" max="15878" width="7" style="263" bestFit="1" customWidth="1"/>
    <col min="15879" max="15879" width="13.5" style="263" customWidth="1"/>
    <col min="15880" max="15880" width="5.875" style="263" customWidth="1"/>
    <col min="15881" max="15881" width="11.5" style="263" bestFit="1" customWidth="1"/>
    <col min="15882" max="15882" width="10.375" style="263" customWidth="1"/>
    <col min="15883" max="15883" width="1.875" style="263" customWidth="1"/>
    <col min="15884" max="16128" width="9" style="263" hidden="1"/>
    <col min="16129" max="16129" width="6.125" style="263" customWidth="1"/>
    <col min="16130" max="16130" width="7" style="263" customWidth="1"/>
    <col min="16131" max="16131" width="15.875" style="263" customWidth="1"/>
    <col min="16132" max="16132" width="19.625" style="263" customWidth="1"/>
    <col min="16133" max="16133" width="9.375" style="263" bestFit="1" customWidth="1"/>
    <col min="16134" max="16134" width="7" style="263" bestFit="1" customWidth="1"/>
    <col min="16135" max="16135" width="13.5" style="263" customWidth="1"/>
    <col min="16136" max="16136" width="5.875" style="263" customWidth="1"/>
    <col min="16137" max="16137" width="11.5" style="263" bestFit="1" customWidth="1"/>
    <col min="16138" max="16138" width="10.375" style="263" customWidth="1"/>
    <col min="16139" max="16139" width="1.875" style="263" customWidth="1"/>
    <col min="16140" max="16384" width="9" style="263" hidden="1"/>
  </cols>
  <sheetData>
    <row r="1" spans="1:14" ht="44.25" customHeight="1"/>
    <row r="2" spans="1:14" s="267" customFormat="1" ht="40.5" customHeight="1">
      <c r="A2" s="1095" t="s">
        <v>331</v>
      </c>
      <c r="B2" s="1095"/>
      <c r="C2" s="1095"/>
      <c r="D2" s="1095"/>
      <c r="E2" s="1095"/>
      <c r="F2" s="1095"/>
      <c r="G2" s="1095"/>
      <c r="H2" s="1095"/>
      <c r="I2" s="1095"/>
      <c r="J2" s="264"/>
      <c r="K2" s="264"/>
      <c r="L2" s="264"/>
      <c r="M2" s="265"/>
      <c r="N2" s="266"/>
    </row>
    <row r="3" spans="1:14" s="267" customFormat="1" ht="29.25" customHeight="1" thickBot="1">
      <c r="A3" s="1096" t="s">
        <v>332</v>
      </c>
      <c r="B3" s="1096"/>
      <c r="C3" s="1096"/>
      <c r="D3" s="1096"/>
      <c r="E3" s="268"/>
      <c r="F3" s="268"/>
      <c r="G3" s="268"/>
      <c r="H3" s="269" t="s">
        <v>333</v>
      </c>
      <c r="I3" s="268" t="s">
        <v>334</v>
      </c>
      <c r="J3" s="269"/>
      <c r="K3" s="270"/>
      <c r="L3" s="269"/>
      <c r="M3" s="271"/>
    </row>
    <row r="4" spans="1:14" s="267" customFormat="1" ht="24" customHeight="1">
      <c r="A4" s="1086" t="s">
        <v>335</v>
      </c>
      <c r="B4" s="1088"/>
      <c r="C4" s="272" t="s">
        <v>336</v>
      </c>
      <c r="D4" s="273" t="s">
        <v>337</v>
      </c>
      <c r="E4" s="1088" t="s">
        <v>338</v>
      </c>
      <c r="F4" s="1088"/>
      <c r="G4" s="1097" t="s">
        <v>339</v>
      </c>
      <c r="H4" s="1097"/>
      <c r="I4" s="1088" t="s">
        <v>340</v>
      </c>
      <c r="J4" s="1098"/>
    </row>
    <row r="5" spans="1:14" s="267" customFormat="1" ht="29.25" customHeight="1" thickBot="1">
      <c r="A5" s="1082" t="s">
        <v>341</v>
      </c>
      <c r="B5" s="1083"/>
      <c r="C5" s="274" t="s">
        <v>342</v>
      </c>
      <c r="D5" s="275"/>
      <c r="E5" s="1083"/>
      <c r="F5" s="1083"/>
      <c r="G5" s="1084"/>
      <c r="H5" s="1084"/>
      <c r="I5" s="1084"/>
      <c r="J5" s="1085"/>
    </row>
    <row r="6" spans="1:14" s="267" customFormat="1" ht="11.25" customHeight="1">
      <c r="A6" s="276"/>
      <c r="B6" s="277"/>
      <c r="C6" s="277"/>
      <c r="D6" s="276"/>
      <c r="E6" s="276"/>
      <c r="F6" s="276"/>
      <c r="G6" s="278"/>
      <c r="H6" s="278"/>
      <c r="I6" s="276"/>
      <c r="J6" s="276"/>
      <c r="K6" s="276"/>
      <c r="L6" s="276"/>
      <c r="M6" s="279"/>
      <c r="N6" s="279"/>
    </row>
    <row r="7" spans="1:14" s="267" customFormat="1" ht="30" customHeight="1" thickBot="1">
      <c r="A7" s="280"/>
      <c r="B7" s="280"/>
      <c r="C7" s="280"/>
      <c r="D7" s="280"/>
      <c r="E7" s="280"/>
      <c r="F7" s="280"/>
      <c r="G7" s="280"/>
      <c r="H7" s="280"/>
      <c r="I7" s="280"/>
      <c r="J7" s="280"/>
      <c r="K7" s="280"/>
      <c r="L7" s="280"/>
      <c r="M7" s="277"/>
      <c r="N7" s="265"/>
    </row>
    <row r="8" spans="1:14" s="267" customFormat="1" ht="2.25" hidden="1" customHeight="1">
      <c r="A8" s="271"/>
      <c r="B8" s="281"/>
      <c r="C8" s="279"/>
      <c r="D8" s="266"/>
      <c r="E8" s="266"/>
      <c r="F8" s="266"/>
      <c r="G8" s="266"/>
      <c r="H8" s="266"/>
      <c r="I8" s="266"/>
      <c r="J8" s="266"/>
      <c r="K8" s="266"/>
      <c r="L8" s="266"/>
      <c r="M8" s="282"/>
      <c r="N8" s="282"/>
    </row>
    <row r="9" spans="1:14" s="267" customFormat="1" ht="29.25" customHeight="1">
      <c r="A9" s="1086" t="s">
        <v>343</v>
      </c>
      <c r="B9" s="1088" t="s">
        <v>344</v>
      </c>
      <c r="C9" s="1088" t="s">
        <v>345</v>
      </c>
      <c r="D9" s="1088"/>
      <c r="E9" s="1088" t="s">
        <v>346</v>
      </c>
      <c r="F9" s="1088" t="s">
        <v>347</v>
      </c>
      <c r="G9" s="1088" t="s">
        <v>348</v>
      </c>
      <c r="H9" s="1091"/>
      <c r="I9" s="1091"/>
      <c r="J9" s="1092"/>
      <c r="K9" s="282"/>
      <c r="L9" s="282"/>
    </row>
    <row r="10" spans="1:14" s="267" customFormat="1" ht="29.25" customHeight="1">
      <c r="A10" s="1087"/>
      <c r="B10" s="1089"/>
      <c r="C10" s="1089"/>
      <c r="D10" s="1089"/>
      <c r="E10" s="1090"/>
      <c r="F10" s="1057"/>
      <c r="G10" s="1093"/>
      <c r="H10" s="1093"/>
      <c r="I10" s="1093"/>
      <c r="J10" s="1094"/>
      <c r="K10" s="282"/>
      <c r="L10" s="282"/>
    </row>
    <row r="11" spans="1:14" s="267" customFormat="1" ht="39.75" customHeight="1">
      <c r="A11" s="283">
        <v>1</v>
      </c>
      <c r="B11" s="284"/>
      <c r="C11" s="1099" t="s">
        <v>349</v>
      </c>
      <c r="D11" s="1100"/>
      <c r="E11" s="284"/>
      <c r="F11" s="285"/>
      <c r="G11" s="1067" t="s">
        <v>350</v>
      </c>
      <c r="H11" s="1068"/>
      <c r="I11" s="1068"/>
      <c r="J11" s="1069"/>
      <c r="K11" s="282"/>
      <c r="L11" s="282"/>
    </row>
    <row r="12" spans="1:14" s="267" customFormat="1" ht="52.5" customHeight="1">
      <c r="A12" s="283">
        <v>2</v>
      </c>
      <c r="B12" s="284"/>
      <c r="C12" s="1055" t="s">
        <v>351</v>
      </c>
      <c r="D12" s="1055"/>
      <c r="E12" s="284" t="s">
        <v>352</v>
      </c>
      <c r="F12" s="285"/>
      <c r="G12" s="1067"/>
      <c r="H12" s="1077"/>
      <c r="I12" s="1077"/>
      <c r="J12" s="1078"/>
      <c r="K12" s="282"/>
      <c r="L12" s="282"/>
    </row>
    <row r="13" spans="1:14" s="267" customFormat="1" ht="54" customHeight="1">
      <c r="A13" s="283">
        <v>3</v>
      </c>
      <c r="B13" s="284"/>
      <c r="C13" s="1055" t="s">
        <v>600</v>
      </c>
      <c r="D13" s="1055"/>
      <c r="E13" s="284" t="s">
        <v>352</v>
      </c>
      <c r="F13" s="285"/>
      <c r="G13" s="1067" t="s">
        <v>353</v>
      </c>
      <c r="H13" s="1077"/>
      <c r="I13" s="1077"/>
      <c r="J13" s="1078"/>
      <c r="K13" s="282"/>
      <c r="L13" s="282"/>
    </row>
    <row r="14" spans="1:14" s="267" customFormat="1" ht="48" customHeight="1">
      <c r="A14" s="295">
        <v>4</v>
      </c>
      <c r="B14" s="296"/>
      <c r="C14" s="1074" t="s">
        <v>354</v>
      </c>
      <c r="D14" s="1074"/>
      <c r="E14" s="296" t="s">
        <v>352</v>
      </c>
      <c r="F14" s="297"/>
      <c r="G14" s="1075" t="s">
        <v>355</v>
      </c>
      <c r="H14" s="1075"/>
      <c r="I14" s="1075"/>
      <c r="J14" s="1076"/>
      <c r="K14" s="282"/>
      <c r="L14" s="282"/>
    </row>
    <row r="15" spans="1:14" s="267" customFormat="1" ht="82.5" customHeight="1">
      <c r="A15" s="283">
        <v>5</v>
      </c>
      <c r="B15" s="284"/>
      <c r="C15" s="1055" t="s">
        <v>602</v>
      </c>
      <c r="D15" s="1055"/>
      <c r="E15" s="284"/>
      <c r="F15" s="285"/>
      <c r="G15" s="1067" t="s">
        <v>356</v>
      </c>
      <c r="H15" s="1077"/>
      <c r="I15" s="1077"/>
      <c r="J15" s="1078"/>
      <c r="K15" s="282"/>
      <c r="L15" s="282"/>
    </row>
    <row r="16" spans="1:14" s="267" customFormat="1" ht="51.75" customHeight="1">
      <c r="A16" s="283">
        <v>6</v>
      </c>
      <c r="B16" s="284"/>
      <c r="C16" s="1055" t="s">
        <v>601</v>
      </c>
      <c r="D16" s="1055"/>
      <c r="E16" s="284" t="s">
        <v>352</v>
      </c>
      <c r="F16" s="285"/>
      <c r="G16" s="1079" t="s">
        <v>357</v>
      </c>
      <c r="H16" s="1080"/>
      <c r="I16" s="1080"/>
      <c r="J16" s="1081"/>
      <c r="K16" s="282"/>
      <c r="L16" s="282"/>
    </row>
    <row r="17" spans="1:14" s="267" customFormat="1" ht="44.25" customHeight="1">
      <c r="A17" s="283">
        <v>7</v>
      </c>
      <c r="B17" s="284"/>
      <c r="C17" s="1055" t="s">
        <v>604</v>
      </c>
      <c r="D17" s="1055"/>
      <c r="E17" s="284" t="s">
        <v>352</v>
      </c>
      <c r="F17" s="285"/>
      <c r="G17" s="1067" t="s">
        <v>358</v>
      </c>
      <c r="H17" s="1068"/>
      <c r="I17" s="1068"/>
      <c r="J17" s="1069"/>
      <c r="K17" s="282"/>
      <c r="L17" s="282"/>
    </row>
    <row r="18" spans="1:14" s="267" customFormat="1" ht="44.25" customHeight="1">
      <c r="A18" s="298">
        <v>8</v>
      </c>
      <c r="B18" s="284"/>
      <c r="C18" s="1070" t="s">
        <v>606</v>
      </c>
      <c r="D18" s="1070"/>
      <c r="E18" s="284"/>
      <c r="F18" s="285"/>
      <c r="G18" s="1071" t="s">
        <v>359</v>
      </c>
      <c r="H18" s="1072"/>
      <c r="I18" s="1072"/>
      <c r="J18" s="1073"/>
      <c r="K18" s="282"/>
      <c r="L18" s="282"/>
    </row>
    <row r="19" spans="1:14" s="267" customFormat="1" ht="41.25" customHeight="1">
      <c r="A19" s="286">
        <v>9</v>
      </c>
      <c r="B19" s="284"/>
      <c r="C19" s="1070" t="s">
        <v>360</v>
      </c>
      <c r="D19" s="1070"/>
      <c r="E19" s="284" t="s">
        <v>352</v>
      </c>
      <c r="F19" s="285"/>
      <c r="G19" s="1056" t="s">
        <v>361</v>
      </c>
      <c r="H19" s="1057"/>
      <c r="I19" s="1057"/>
      <c r="J19" s="1058"/>
      <c r="K19" s="282"/>
      <c r="L19" s="282"/>
    </row>
    <row r="20" spans="1:14" s="267" customFormat="1" ht="41.25" customHeight="1">
      <c r="A20" s="286">
        <v>10</v>
      </c>
      <c r="B20" s="284"/>
      <c r="C20" s="1055" t="s">
        <v>362</v>
      </c>
      <c r="D20" s="1055"/>
      <c r="E20" s="284" t="s">
        <v>352</v>
      </c>
      <c r="F20" s="285"/>
      <c r="G20" s="1056" t="s">
        <v>361</v>
      </c>
      <c r="H20" s="1057"/>
      <c r="I20" s="1057"/>
      <c r="J20" s="1058"/>
      <c r="K20" s="282"/>
      <c r="L20" s="282"/>
    </row>
    <row r="21" spans="1:14" s="267" customFormat="1" ht="47.25" customHeight="1">
      <c r="A21" s="286">
        <v>11</v>
      </c>
      <c r="B21" s="284"/>
      <c r="C21" s="1055" t="s">
        <v>363</v>
      </c>
      <c r="D21" s="1055"/>
      <c r="E21" s="284" t="s">
        <v>352</v>
      </c>
      <c r="F21" s="285"/>
      <c r="G21" s="1059" t="s">
        <v>364</v>
      </c>
      <c r="H21" s="1056"/>
      <c r="I21" s="1056"/>
      <c r="J21" s="1060"/>
      <c r="K21" s="282"/>
      <c r="L21" s="282"/>
    </row>
    <row r="22" spans="1:14" s="267" customFormat="1" ht="30.75" customHeight="1">
      <c r="A22" s="1061" t="s">
        <v>69</v>
      </c>
      <c r="B22" s="1063"/>
      <c r="C22" s="1063"/>
      <c r="D22" s="1063"/>
      <c r="E22" s="1063"/>
      <c r="F22" s="1063"/>
      <c r="G22" s="1063"/>
      <c r="H22" s="1063"/>
      <c r="I22" s="1063"/>
      <c r="J22" s="1065"/>
      <c r="K22" s="279"/>
      <c r="L22" s="279"/>
      <c r="M22" s="282"/>
      <c r="N22" s="282"/>
    </row>
    <row r="23" spans="1:14" s="267" customFormat="1" ht="30.75" customHeight="1">
      <c r="A23" s="1061"/>
      <c r="B23" s="1063"/>
      <c r="C23" s="1063"/>
      <c r="D23" s="1063"/>
      <c r="E23" s="1063"/>
      <c r="F23" s="1063"/>
      <c r="G23" s="1063"/>
      <c r="H23" s="1063"/>
      <c r="I23" s="1063"/>
      <c r="J23" s="1065"/>
      <c r="K23" s="279"/>
      <c r="L23" s="279"/>
      <c r="M23" s="282"/>
      <c r="N23" s="282"/>
    </row>
    <row r="24" spans="1:14" s="267" customFormat="1" ht="30.75" customHeight="1" thickBot="1">
      <c r="A24" s="1062"/>
      <c r="B24" s="1064"/>
      <c r="C24" s="1064"/>
      <c r="D24" s="1064"/>
      <c r="E24" s="1064"/>
      <c r="F24" s="1064"/>
      <c r="G24" s="1064"/>
      <c r="H24" s="1064"/>
      <c r="I24" s="1064"/>
      <c r="J24" s="1066"/>
      <c r="K24" s="279"/>
      <c r="L24" s="279"/>
      <c r="M24" s="282"/>
      <c r="N24" s="282"/>
    </row>
    <row r="25" spans="1:14"/>
    <row r="26" spans="1:14" s="287" customFormat="1" ht="33.75" customHeight="1" thickBot="1">
      <c r="A26" s="1049" t="s">
        <v>365</v>
      </c>
      <c r="B26" s="1049"/>
      <c r="C26" s="1049"/>
      <c r="D26" s="1049"/>
      <c r="E26" s="1049"/>
      <c r="F26" s="1049"/>
      <c r="G26" s="1049"/>
      <c r="H26" s="1050" t="s">
        <v>366</v>
      </c>
      <c r="I26" s="1050"/>
      <c r="J26" s="1050"/>
    </row>
    <row r="27" spans="1:14" s="287" customFormat="1" ht="90" customHeight="1">
      <c r="A27" s="288">
        <v>1</v>
      </c>
      <c r="B27" s="1051" t="s">
        <v>367</v>
      </c>
      <c r="C27" s="1051"/>
      <c r="D27" s="1052" t="s">
        <v>368</v>
      </c>
      <c r="E27" s="1052"/>
      <c r="F27" s="1052"/>
      <c r="G27" s="1053" t="s">
        <v>369</v>
      </c>
      <c r="H27" s="1053"/>
      <c r="I27" s="1053"/>
      <c r="J27" s="1054"/>
    </row>
    <row r="28" spans="1:14" s="287" customFormat="1" ht="49.5" customHeight="1">
      <c r="A28" s="289">
        <v>2</v>
      </c>
      <c r="B28" s="1036" t="s">
        <v>370</v>
      </c>
      <c r="C28" s="1036"/>
      <c r="D28" s="1043" t="s">
        <v>102</v>
      </c>
      <c r="E28" s="1043"/>
      <c r="F28" s="1043"/>
      <c r="G28" s="1047" t="s">
        <v>371</v>
      </c>
      <c r="H28" s="1047"/>
      <c r="I28" s="1047"/>
      <c r="J28" s="1048"/>
    </row>
    <row r="29" spans="1:14" s="287" customFormat="1" ht="50.1" customHeight="1">
      <c r="A29" s="1034">
        <v>3</v>
      </c>
      <c r="B29" s="1042" t="s">
        <v>372</v>
      </c>
      <c r="C29" s="1042"/>
      <c r="D29" s="1035" t="s">
        <v>373</v>
      </c>
      <c r="E29" s="1035"/>
      <c r="F29" s="1035"/>
      <c r="G29" s="1047" t="s">
        <v>374</v>
      </c>
      <c r="H29" s="1047"/>
      <c r="I29" s="1047"/>
      <c r="J29" s="1048"/>
    </row>
    <row r="30" spans="1:14" s="287" customFormat="1" ht="50.1" customHeight="1">
      <c r="A30" s="1034"/>
      <c r="B30" s="1042"/>
      <c r="C30" s="1042"/>
      <c r="D30" s="1035" t="s">
        <v>375</v>
      </c>
      <c r="E30" s="1035"/>
      <c r="F30" s="1035"/>
      <c r="G30" s="1047" t="s">
        <v>376</v>
      </c>
      <c r="H30" s="1047"/>
      <c r="I30" s="1047"/>
      <c r="J30" s="1048"/>
    </row>
    <row r="31" spans="1:14" s="287" customFormat="1" ht="50.1" customHeight="1">
      <c r="A31" s="1034"/>
      <c r="B31" s="1042"/>
      <c r="C31" s="1042"/>
      <c r="D31" s="1035" t="s">
        <v>377</v>
      </c>
      <c r="E31" s="1035"/>
      <c r="F31" s="1035"/>
      <c r="G31" s="1047" t="s">
        <v>378</v>
      </c>
      <c r="H31" s="1047"/>
      <c r="I31" s="1047"/>
      <c r="J31" s="1048"/>
    </row>
    <row r="32" spans="1:14" s="287" customFormat="1" ht="50.1" customHeight="1">
      <c r="A32" s="1034"/>
      <c r="B32" s="1042"/>
      <c r="C32" s="1042"/>
      <c r="D32" s="1043" t="s">
        <v>379</v>
      </c>
      <c r="E32" s="1043"/>
      <c r="F32" s="1043"/>
      <c r="G32" s="1047" t="s">
        <v>380</v>
      </c>
      <c r="H32" s="1047"/>
      <c r="I32" s="1047"/>
      <c r="J32" s="1048"/>
    </row>
    <row r="33" spans="1:10" s="287" customFormat="1" ht="50.1" customHeight="1">
      <c r="A33" s="289">
        <v>4</v>
      </c>
      <c r="B33" s="1042" t="s">
        <v>381</v>
      </c>
      <c r="C33" s="1042"/>
      <c r="D33" s="1043" t="s">
        <v>382</v>
      </c>
      <c r="E33" s="1043"/>
      <c r="F33" s="1043"/>
      <c r="G33" s="1044" t="s">
        <v>383</v>
      </c>
      <c r="H33" s="1044"/>
      <c r="I33" s="1044"/>
      <c r="J33" s="1045"/>
    </row>
    <row r="34" spans="1:10" s="287" customFormat="1" ht="50.1" customHeight="1">
      <c r="A34" s="1034">
        <v>5</v>
      </c>
      <c r="B34" s="1035" t="s">
        <v>384</v>
      </c>
      <c r="C34" s="1035"/>
      <c r="D34" s="1036" t="s">
        <v>385</v>
      </c>
      <c r="E34" s="1036"/>
      <c r="F34" s="1036"/>
      <c r="G34" s="1043" t="s">
        <v>386</v>
      </c>
      <c r="H34" s="1043"/>
      <c r="I34" s="1043"/>
      <c r="J34" s="1046"/>
    </row>
    <row r="35" spans="1:10" s="287" customFormat="1" ht="50.1" customHeight="1">
      <c r="A35" s="1034"/>
      <c r="B35" s="1035"/>
      <c r="C35" s="1035"/>
      <c r="D35" s="1035" t="s">
        <v>387</v>
      </c>
      <c r="E35" s="1035"/>
      <c r="F35" s="1035"/>
      <c r="G35" s="1043" t="s">
        <v>388</v>
      </c>
      <c r="H35" s="1043"/>
      <c r="I35" s="1043"/>
      <c r="J35" s="1046"/>
    </row>
    <row r="36" spans="1:10" s="287" customFormat="1" ht="50.1" customHeight="1">
      <c r="A36" s="1034">
        <v>6</v>
      </c>
      <c r="B36" s="1035" t="s">
        <v>389</v>
      </c>
      <c r="C36" s="1035"/>
      <c r="D36" s="1036" t="s">
        <v>390</v>
      </c>
      <c r="E36" s="1036"/>
      <c r="F36" s="1036"/>
      <c r="G36" s="1035" t="s">
        <v>391</v>
      </c>
      <c r="H36" s="1035"/>
      <c r="I36" s="1035"/>
      <c r="J36" s="1041"/>
    </row>
    <row r="37" spans="1:10" s="287" customFormat="1" ht="50.1" customHeight="1">
      <c r="A37" s="1034"/>
      <c r="B37" s="1035"/>
      <c r="C37" s="1035"/>
      <c r="D37" s="1035" t="s">
        <v>392</v>
      </c>
      <c r="E37" s="1035"/>
      <c r="F37" s="1035"/>
      <c r="G37" s="1035" t="s">
        <v>393</v>
      </c>
      <c r="H37" s="1035"/>
      <c r="I37" s="1035"/>
      <c r="J37" s="1041"/>
    </row>
    <row r="38" spans="1:10" s="287" customFormat="1" ht="50.1" customHeight="1">
      <c r="A38" s="1034"/>
      <c r="B38" s="1035"/>
      <c r="C38" s="1035"/>
      <c r="D38" s="1035" t="s">
        <v>394</v>
      </c>
      <c r="E38" s="1035"/>
      <c r="F38" s="1035"/>
      <c r="G38" s="1035" t="s">
        <v>393</v>
      </c>
      <c r="H38" s="1035"/>
      <c r="I38" s="1035"/>
      <c r="J38" s="1041"/>
    </row>
    <row r="39" spans="1:10" s="287" customFormat="1" ht="50.1" customHeight="1">
      <c r="A39" s="1034">
        <v>7</v>
      </c>
      <c r="B39" s="1035" t="s">
        <v>65</v>
      </c>
      <c r="C39" s="1035"/>
      <c r="D39" s="1036" t="s">
        <v>395</v>
      </c>
      <c r="E39" s="1036"/>
      <c r="F39" s="1036"/>
      <c r="G39" s="1037" t="s">
        <v>396</v>
      </c>
      <c r="H39" s="1037"/>
      <c r="I39" s="1037"/>
      <c r="J39" s="1038"/>
    </row>
    <row r="40" spans="1:10" s="287" customFormat="1" ht="50.1" customHeight="1">
      <c r="A40" s="1034"/>
      <c r="B40" s="1035"/>
      <c r="C40" s="1035"/>
      <c r="D40" s="1036" t="s">
        <v>397</v>
      </c>
      <c r="E40" s="1036"/>
      <c r="F40" s="1036"/>
      <c r="G40" s="1039" t="s">
        <v>398</v>
      </c>
      <c r="H40" s="1039"/>
      <c r="I40" s="1039"/>
      <c r="J40" s="1040"/>
    </row>
    <row r="41" spans="1:10" s="287" customFormat="1" ht="50.1" customHeight="1" thickBot="1">
      <c r="A41" s="1022" t="s">
        <v>399</v>
      </c>
      <c r="B41" s="1023"/>
      <c r="C41" s="1023"/>
      <c r="D41" s="1023" t="s">
        <v>400</v>
      </c>
      <c r="E41" s="1023"/>
      <c r="F41" s="1023"/>
      <c r="G41" s="1023"/>
      <c r="H41" s="1023"/>
      <c r="I41" s="1023"/>
      <c r="J41" s="1024"/>
    </row>
    <row r="42" spans="1:10" s="287" customFormat="1" ht="45" hidden="1" customHeight="1">
      <c r="A42" s="290"/>
      <c r="B42" s="1025" t="s">
        <v>401</v>
      </c>
      <c r="C42" s="1025"/>
      <c r="D42" s="1025"/>
      <c r="E42" s="291"/>
      <c r="F42" s="291"/>
      <c r="G42" s="1026" t="s">
        <v>402</v>
      </c>
      <c r="H42" s="1026"/>
      <c r="I42" s="1026"/>
      <c r="J42" s="1026"/>
    </row>
    <row r="43" spans="1:10" s="287" customFormat="1" ht="45" hidden="1" customHeight="1">
      <c r="A43" s="292">
        <v>1</v>
      </c>
      <c r="B43" s="1027" t="s">
        <v>403</v>
      </c>
      <c r="C43" s="1028"/>
      <c r="D43" s="1029"/>
      <c r="E43" s="1030"/>
      <c r="F43" s="1031"/>
      <c r="G43" s="1032" t="s">
        <v>404</v>
      </c>
      <c r="H43" s="1032"/>
      <c r="I43" s="1032"/>
      <c r="J43" s="1033"/>
    </row>
    <row r="44" spans="1:10" s="287" customFormat="1" ht="45" hidden="1" customHeight="1">
      <c r="A44" s="293">
        <v>2</v>
      </c>
      <c r="B44" s="986" t="s">
        <v>405</v>
      </c>
      <c r="C44" s="988"/>
      <c r="D44" s="1014" t="s">
        <v>406</v>
      </c>
      <c r="E44" s="1015"/>
      <c r="F44" s="1016"/>
      <c r="G44" s="1017" t="s">
        <v>407</v>
      </c>
      <c r="H44" s="1017"/>
      <c r="I44" s="1017"/>
      <c r="J44" s="1018"/>
    </row>
    <row r="45" spans="1:10" s="287" customFormat="1" ht="45" hidden="1" customHeight="1">
      <c r="A45" s="293">
        <v>3</v>
      </c>
      <c r="B45" s="986" t="s">
        <v>408</v>
      </c>
      <c r="C45" s="988"/>
      <c r="D45" s="1014" t="s">
        <v>409</v>
      </c>
      <c r="E45" s="1015"/>
      <c r="F45" s="1016"/>
      <c r="G45" s="1019" t="s">
        <v>410</v>
      </c>
      <c r="H45" s="1020"/>
      <c r="I45" s="1020"/>
      <c r="J45" s="1021"/>
    </row>
    <row r="46" spans="1:10" s="287" customFormat="1" ht="45" hidden="1" customHeight="1">
      <c r="A46" s="996"/>
      <c r="B46" s="982" t="s">
        <v>411</v>
      </c>
      <c r="C46" s="983"/>
      <c r="D46" s="986" t="s">
        <v>412</v>
      </c>
      <c r="E46" s="987"/>
      <c r="F46" s="988"/>
      <c r="G46" s="1001" t="s">
        <v>413</v>
      </c>
      <c r="H46" s="1001"/>
      <c r="I46" s="1001"/>
      <c r="J46" s="1002"/>
    </row>
    <row r="47" spans="1:10" s="287" customFormat="1" ht="45" hidden="1" customHeight="1">
      <c r="A47" s="996"/>
      <c r="B47" s="999"/>
      <c r="C47" s="1000"/>
      <c r="D47" s="1003" t="s">
        <v>414</v>
      </c>
      <c r="E47" s="1004"/>
      <c r="F47" s="1005"/>
      <c r="G47" s="1012" t="s">
        <v>415</v>
      </c>
      <c r="H47" s="1012"/>
      <c r="I47" s="1012"/>
      <c r="J47" s="1013"/>
    </row>
    <row r="48" spans="1:10" s="287" customFormat="1" ht="45" hidden="1" customHeight="1">
      <c r="A48" s="996"/>
      <c r="B48" s="982" t="s">
        <v>416</v>
      </c>
      <c r="C48" s="983"/>
      <c r="D48" s="986" t="s">
        <v>417</v>
      </c>
      <c r="E48" s="987"/>
      <c r="F48" s="988"/>
      <c r="G48" s="1001" t="s">
        <v>418</v>
      </c>
      <c r="H48" s="1001"/>
      <c r="I48" s="1001"/>
      <c r="J48" s="1002"/>
    </row>
    <row r="49" spans="1:10" s="287" customFormat="1" ht="45" hidden="1" customHeight="1">
      <c r="A49" s="996"/>
      <c r="B49" s="997"/>
      <c r="C49" s="998"/>
      <c r="D49" s="1003" t="s">
        <v>419</v>
      </c>
      <c r="E49" s="1004"/>
      <c r="F49" s="1005"/>
      <c r="G49" s="1001" t="s">
        <v>420</v>
      </c>
      <c r="H49" s="1001"/>
      <c r="I49" s="1001"/>
      <c r="J49" s="1002"/>
    </row>
    <row r="50" spans="1:10" s="287" customFormat="1" ht="45" hidden="1" customHeight="1">
      <c r="A50" s="996"/>
      <c r="B50" s="997"/>
      <c r="C50" s="998"/>
      <c r="D50" s="1006" t="s">
        <v>421</v>
      </c>
      <c r="E50" s="1007"/>
      <c r="F50" s="1008"/>
      <c r="G50" s="1009" t="s">
        <v>422</v>
      </c>
      <c r="H50" s="1010"/>
      <c r="I50" s="1010"/>
      <c r="J50" s="1011"/>
    </row>
    <row r="51" spans="1:10" s="287" customFormat="1" ht="45" hidden="1" customHeight="1">
      <c r="A51" s="996"/>
      <c r="B51" s="999"/>
      <c r="C51" s="1000"/>
      <c r="D51" s="1003" t="s">
        <v>423</v>
      </c>
      <c r="E51" s="1004"/>
      <c r="F51" s="1005"/>
      <c r="G51" s="1001" t="s">
        <v>420</v>
      </c>
      <c r="H51" s="1001"/>
      <c r="I51" s="1001"/>
      <c r="J51" s="1002"/>
    </row>
    <row r="52" spans="1:10" s="287" customFormat="1" ht="45" hidden="1" customHeight="1">
      <c r="A52" s="980" t="s">
        <v>424</v>
      </c>
      <c r="B52" s="982" t="s">
        <v>425</v>
      </c>
      <c r="C52" s="983"/>
      <c r="D52" s="986" t="s">
        <v>426</v>
      </c>
      <c r="E52" s="987"/>
      <c r="F52" s="988"/>
      <c r="G52" s="989" t="s">
        <v>427</v>
      </c>
      <c r="H52" s="989"/>
      <c r="I52" s="989"/>
      <c r="J52" s="990"/>
    </row>
    <row r="53" spans="1:10" s="287" customFormat="1" ht="45" hidden="1" customHeight="1" thickBot="1">
      <c r="A53" s="981"/>
      <c r="B53" s="984"/>
      <c r="C53" s="985"/>
      <c r="D53" s="991" t="s">
        <v>428</v>
      </c>
      <c r="E53" s="992"/>
      <c r="F53" s="993"/>
      <c r="G53" s="994" t="s">
        <v>429</v>
      </c>
      <c r="H53" s="994"/>
      <c r="I53" s="994"/>
      <c r="J53" s="995"/>
    </row>
    <row r="54" spans="1:10" ht="28.5" hidden="1" customHeight="1">
      <c r="A54" s="294"/>
      <c r="B54" s="294"/>
      <c r="C54" s="294"/>
      <c r="D54" s="294" t="s">
        <v>430</v>
      </c>
      <c r="E54" s="294"/>
      <c r="F54" s="294"/>
      <c r="G54" s="294"/>
      <c r="H54" s="294"/>
      <c r="I54" s="294"/>
      <c r="J54" s="294"/>
    </row>
    <row r="55" spans="1:10" hidden="1"/>
  </sheetData>
  <protectedRanges>
    <protectedRange sqref="B46:M46" name="区域1_1"/>
  </protectedRanges>
  <mergeCells count="117">
    <mergeCell ref="A2:I2"/>
    <mergeCell ref="A3:D3"/>
    <mergeCell ref="A4:B4"/>
    <mergeCell ref="E4:F4"/>
    <mergeCell ref="G4:H4"/>
    <mergeCell ref="I4:J4"/>
    <mergeCell ref="C11:D11"/>
    <mergeCell ref="G11:J11"/>
    <mergeCell ref="C12:D12"/>
    <mergeCell ref="G12:J12"/>
    <mergeCell ref="C13:D13"/>
    <mergeCell ref="G13:J13"/>
    <mergeCell ref="A5:B5"/>
    <mergeCell ref="E5:F5"/>
    <mergeCell ref="G5:H5"/>
    <mergeCell ref="I5:J5"/>
    <mergeCell ref="A9:A10"/>
    <mergeCell ref="B9:B10"/>
    <mergeCell ref="C9:D10"/>
    <mergeCell ref="E9:E10"/>
    <mergeCell ref="F9:F10"/>
    <mergeCell ref="G9:J10"/>
    <mergeCell ref="C17:D17"/>
    <mergeCell ref="G17:J17"/>
    <mergeCell ref="C18:D18"/>
    <mergeCell ref="G18:J18"/>
    <mergeCell ref="C19:D19"/>
    <mergeCell ref="G19:J19"/>
    <mergeCell ref="C14:D14"/>
    <mergeCell ref="G14:J14"/>
    <mergeCell ref="C15:D15"/>
    <mergeCell ref="G15:J15"/>
    <mergeCell ref="C16:D16"/>
    <mergeCell ref="G16:J16"/>
    <mergeCell ref="A26:G26"/>
    <mergeCell ref="H26:J26"/>
    <mergeCell ref="B27:C27"/>
    <mergeCell ref="D27:F27"/>
    <mergeCell ref="G27:J27"/>
    <mergeCell ref="B28:C28"/>
    <mergeCell ref="D28:F28"/>
    <mergeCell ref="G28:J28"/>
    <mergeCell ref="C20:D20"/>
    <mergeCell ref="G20:J20"/>
    <mergeCell ref="C21:D21"/>
    <mergeCell ref="G21:J21"/>
    <mergeCell ref="A22:A24"/>
    <mergeCell ref="B22:B24"/>
    <mergeCell ref="C22:J24"/>
    <mergeCell ref="A29:A32"/>
    <mergeCell ref="B29:C32"/>
    <mergeCell ref="D29:F29"/>
    <mergeCell ref="G29:J29"/>
    <mergeCell ref="D30:F30"/>
    <mergeCell ref="G30:J30"/>
    <mergeCell ref="D31:F31"/>
    <mergeCell ref="G31:J31"/>
    <mergeCell ref="D32:F32"/>
    <mergeCell ref="G32:J32"/>
    <mergeCell ref="A36:A38"/>
    <mergeCell ref="B36:C38"/>
    <mergeCell ref="D36:F36"/>
    <mergeCell ref="G36:J36"/>
    <mergeCell ref="D37:F37"/>
    <mergeCell ref="G37:J37"/>
    <mergeCell ref="D38:F38"/>
    <mergeCell ref="G38:J38"/>
    <mergeCell ref="B33:C33"/>
    <mergeCell ref="D33:F33"/>
    <mergeCell ref="G33:J33"/>
    <mergeCell ref="A34:A35"/>
    <mergeCell ref="B34:C35"/>
    <mergeCell ref="D34:F34"/>
    <mergeCell ref="G34:J34"/>
    <mergeCell ref="D35:F35"/>
    <mergeCell ref="G35:J35"/>
    <mergeCell ref="A41:C41"/>
    <mergeCell ref="D41:J41"/>
    <mergeCell ref="B42:D42"/>
    <mergeCell ref="G42:J42"/>
    <mergeCell ref="B43:C43"/>
    <mergeCell ref="D43:F43"/>
    <mergeCell ref="G43:J43"/>
    <mergeCell ref="A39:A40"/>
    <mergeCell ref="B39:C40"/>
    <mergeCell ref="D39:F39"/>
    <mergeCell ref="G39:J39"/>
    <mergeCell ref="D40:F40"/>
    <mergeCell ref="G40:J40"/>
    <mergeCell ref="A46:A47"/>
    <mergeCell ref="B46:C47"/>
    <mergeCell ref="D46:F46"/>
    <mergeCell ref="G46:J46"/>
    <mergeCell ref="D47:F47"/>
    <mergeCell ref="G47:J47"/>
    <mergeCell ref="B44:C44"/>
    <mergeCell ref="D44:F44"/>
    <mergeCell ref="G44:J44"/>
    <mergeCell ref="B45:C45"/>
    <mergeCell ref="D45:F45"/>
    <mergeCell ref="G45:J45"/>
    <mergeCell ref="A52:A53"/>
    <mergeCell ref="B52:C53"/>
    <mergeCell ref="D52:F52"/>
    <mergeCell ref="G52:J52"/>
    <mergeCell ref="D53:F53"/>
    <mergeCell ref="G53:J53"/>
    <mergeCell ref="A48:A51"/>
    <mergeCell ref="B48:C51"/>
    <mergeCell ref="D48:F48"/>
    <mergeCell ref="G48:J48"/>
    <mergeCell ref="D49:F49"/>
    <mergeCell ref="G49:J49"/>
    <mergeCell ref="D50:F50"/>
    <mergeCell ref="G50:J50"/>
    <mergeCell ref="D51:F51"/>
    <mergeCell ref="G51:J51"/>
  </mergeCells>
  <phoneticPr fontId="24"/>
  <pageMargins left="0.59027777777777779" right="0.35416666666666669" top="0.74791666666666667" bottom="0.55069444444444449" header="0.51111111111111107" footer="0.27500000000000002"/>
  <pageSetup paperSize="9" scale="8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76"/>
  <sheetViews>
    <sheetView topLeftCell="A43" workbookViewId="0"/>
  </sheetViews>
  <sheetFormatPr defaultColWidth="9" defaultRowHeight="13.5" zeroHeight="1"/>
  <cols>
    <col min="1" max="2" width="8.25" style="3" customWidth="1"/>
    <col min="3" max="3" width="14.625" style="3" customWidth="1"/>
    <col min="4" max="11" width="7.625" style="3" customWidth="1"/>
    <col min="12" max="12" width="2.375" style="3" customWidth="1"/>
    <col min="13" max="13" width="9" style="3" bestFit="1"/>
    <col min="14" max="16384" width="9" style="3"/>
  </cols>
  <sheetData>
    <row r="1" spans="1:11" ht="41.25" customHeight="1"/>
    <row r="2" spans="1:11" ht="24">
      <c r="A2" s="1101" t="s">
        <v>103</v>
      </c>
      <c r="B2" s="1101"/>
      <c r="C2" s="1101"/>
      <c r="D2" s="1101"/>
      <c r="E2" s="1101"/>
      <c r="F2" s="1101"/>
      <c r="G2" s="1101"/>
      <c r="H2" s="1101"/>
      <c r="I2" s="1101"/>
      <c r="J2" s="1101"/>
      <c r="K2" s="1101"/>
    </row>
    <row r="3" spans="1:11" ht="12.75" customHeight="1">
      <c r="A3" s="1102" t="s">
        <v>104</v>
      </c>
      <c r="B3" s="1102"/>
      <c r="C3" s="1102"/>
      <c r="D3" s="1102"/>
      <c r="E3" s="1102"/>
      <c r="F3" s="1102"/>
      <c r="G3" s="1102"/>
      <c r="H3" s="1102"/>
      <c r="I3" s="1102"/>
      <c r="J3" s="1102"/>
      <c r="K3" s="1102"/>
    </row>
    <row r="4" spans="1:11">
      <c r="A4" s="4" t="s">
        <v>105</v>
      </c>
    </row>
    <row r="5" spans="1:11" ht="51.75" customHeight="1">
      <c r="A5" s="1103" t="s">
        <v>106</v>
      </c>
      <c r="B5" s="1103"/>
      <c r="C5" s="1103"/>
      <c r="D5" s="1103"/>
      <c r="E5" s="1103"/>
      <c r="F5" s="1103"/>
      <c r="G5" s="1103"/>
      <c r="H5" s="1103"/>
      <c r="I5" s="1103"/>
      <c r="J5" s="1103"/>
      <c r="K5" s="1103"/>
    </row>
    <row r="6" spans="1:11" ht="33" customHeight="1">
      <c r="A6" s="1104" t="s">
        <v>107</v>
      </c>
      <c r="B6" s="1103"/>
      <c r="C6" s="1103"/>
      <c r="D6" s="1103"/>
      <c r="E6" s="1103"/>
      <c r="F6" s="1103"/>
      <c r="G6" s="1103"/>
      <c r="H6" s="1103"/>
      <c r="I6" s="1103"/>
      <c r="J6" s="1103"/>
      <c r="K6" s="1103"/>
    </row>
    <row r="7" spans="1:11" ht="31.5" customHeight="1">
      <c r="A7" s="1104" t="s">
        <v>108</v>
      </c>
      <c r="B7" s="1103"/>
      <c r="C7" s="1103"/>
      <c r="D7" s="1103"/>
      <c r="E7" s="1103"/>
      <c r="F7" s="1103"/>
      <c r="G7" s="1103"/>
      <c r="H7" s="1103"/>
      <c r="I7" s="1103"/>
      <c r="J7" s="1103"/>
      <c r="K7" s="1103"/>
    </row>
    <row r="8" spans="1:11" ht="6" customHeight="1">
      <c r="A8" s="6"/>
      <c r="B8" s="5"/>
      <c r="C8" s="5"/>
      <c r="D8" s="5"/>
      <c r="E8" s="5"/>
      <c r="F8" s="5"/>
      <c r="G8" s="5"/>
      <c r="H8" s="5"/>
      <c r="I8" s="5"/>
      <c r="J8" s="5"/>
      <c r="K8" s="5"/>
    </row>
    <row r="9" spans="1:11">
      <c r="A9" s="1105" t="s">
        <v>109</v>
      </c>
      <c r="B9" s="1105"/>
      <c r="C9" s="1105"/>
    </row>
    <row r="10" spans="1:11" ht="32.25" customHeight="1">
      <c r="A10" s="1106" t="s">
        <v>110</v>
      </c>
      <c r="B10" s="1107"/>
      <c r="C10" s="1108"/>
      <c r="D10" s="1109" t="s">
        <v>111</v>
      </c>
      <c r="E10" s="1107"/>
      <c r="F10" s="1107"/>
      <c r="G10" s="1107"/>
      <c r="H10" s="1108"/>
      <c r="I10" s="1110" t="s">
        <v>112</v>
      </c>
      <c r="J10" s="1107"/>
      <c r="K10" s="1111"/>
    </row>
    <row r="11" spans="1:11" ht="34.5" customHeight="1">
      <c r="A11" s="1112" t="s">
        <v>113</v>
      </c>
      <c r="B11" s="1113"/>
      <c r="C11" s="1114"/>
      <c r="D11" s="1115" t="s">
        <v>114</v>
      </c>
      <c r="E11" s="1116"/>
      <c r="F11" s="1116"/>
      <c r="G11" s="1116"/>
      <c r="H11" s="1117"/>
      <c r="I11" s="1118" t="s">
        <v>115</v>
      </c>
      <c r="J11" s="1119"/>
      <c r="K11" s="1120"/>
    </row>
    <row r="12" spans="1:11" ht="45.75" customHeight="1">
      <c r="A12" s="1121" t="s">
        <v>116</v>
      </c>
      <c r="B12" s="1122"/>
      <c r="C12" s="1123"/>
      <c r="D12" s="1124" t="s">
        <v>117</v>
      </c>
      <c r="E12" s="1125"/>
      <c r="F12" s="1125"/>
      <c r="G12" s="1125"/>
      <c r="H12" s="1126"/>
      <c r="I12" s="1127" t="s">
        <v>118</v>
      </c>
      <c r="J12" s="1128"/>
      <c r="K12" s="1129"/>
    </row>
    <row r="13" spans="1:11" ht="46.5" customHeight="1">
      <c r="A13" s="1121" t="s">
        <v>119</v>
      </c>
      <c r="B13" s="1122"/>
      <c r="C13" s="1123"/>
      <c r="D13" s="1124" t="s">
        <v>120</v>
      </c>
      <c r="E13" s="1125"/>
      <c r="F13" s="1125"/>
      <c r="G13" s="1125"/>
      <c r="H13" s="1126"/>
      <c r="I13" s="1130" t="s">
        <v>121</v>
      </c>
      <c r="J13" s="1131"/>
      <c r="K13" s="1132"/>
    </row>
    <row r="14" spans="1:11" ht="31.5" customHeight="1">
      <c r="A14" s="1133" t="s">
        <v>122</v>
      </c>
      <c r="B14" s="1134"/>
      <c r="C14" s="1135"/>
      <c r="D14" s="1136" t="s">
        <v>123</v>
      </c>
      <c r="E14" s="1137"/>
      <c r="F14" s="1137"/>
      <c r="G14" s="1137"/>
      <c r="H14" s="1138"/>
      <c r="I14" s="1139" t="s">
        <v>124</v>
      </c>
      <c r="J14" s="1140"/>
      <c r="K14" s="1141"/>
    </row>
    <row r="15" spans="1:11" ht="12" customHeight="1">
      <c r="A15" s="7"/>
      <c r="B15" s="8"/>
      <c r="C15" s="8"/>
      <c r="D15" s="8"/>
      <c r="E15" s="8"/>
      <c r="F15" s="8"/>
      <c r="G15" s="8"/>
      <c r="H15" s="8"/>
      <c r="I15" s="20"/>
      <c r="J15" s="20"/>
      <c r="K15" s="20"/>
    </row>
    <row r="16" spans="1:11">
      <c r="A16" s="4" t="s">
        <v>125</v>
      </c>
    </row>
    <row r="17" spans="1:11" ht="30" customHeight="1">
      <c r="A17" s="1103" t="s">
        <v>126</v>
      </c>
      <c r="B17" s="1103"/>
      <c r="C17" s="1103"/>
      <c r="D17" s="1103"/>
      <c r="E17" s="1103"/>
      <c r="F17" s="1103"/>
      <c r="G17" s="1103"/>
      <c r="H17" s="1103"/>
      <c r="I17" s="1103"/>
      <c r="J17" s="1103"/>
      <c r="K17" s="1103"/>
    </row>
    <row r="18" spans="1:11">
      <c r="B18" s="4" t="s">
        <v>127</v>
      </c>
      <c r="C18" s="4"/>
      <c r="D18" s="4"/>
      <c r="E18" s="4"/>
    </row>
    <row r="19" spans="1:11">
      <c r="B19" s="4" t="s">
        <v>128</v>
      </c>
      <c r="C19" s="4"/>
      <c r="D19" s="4"/>
      <c r="E19" s="4"/>
    </row>
    <row r="20" spans="1:11"/>
    <row r="21" spans="1:11">
      <c r="A21" s="4" t="s">
        <v>129</v>
      </c>
    </row>
    <row r="22" spans="1:11" ht="18" customHeight="1">
      <c r="A22" s="1148"/>
      <c r="B22" s="1149"/>
      <c r="C22" s="9" t="s">
        <v>130</v>
      </c>
      <c r="D22" s="1142" t="s">
        <v>131</v>
      </c>
      <c r="E22" s="1143"/>
      <c r="F22" s="1143"/>
      <c r="G22" s="1143"/>
      <c r="H22" s="1143"/>
      <c r="I22" s="1143"/>
      <c r="J22" s="1143"/>
      <c r="K22" s="1144"/>
    </row>
    <row r="23" spans="1:11" ht="33" customHeight="1">
      <c r="A23" s="1150"/>
      <c r="B23" s="1151"/>
      <c r="C23" s="10" t="s">
        <v>132</v>
      </c>
      <c r="D23" s="1145" t="s">
        <v>133</v>
      </c>
      <c r="E23" s="1146"/>
      <c r="F23" s="1145" t="s">
        <v>134</v>
      </c>
      <c r="G23" s="1146"/>
      <c r="H23" s="1145" t="s">
        <v>135</v>
      </c>
      <c r="I23" s="1146"/>
      <c r="J23" s="1145" t="s">
        <v>136</v>
      </c>
      <c r="K23" s="1147"/>
    </row>
    <row r="24" spans="1:11" ht="21.75" customHeight="1">
      <c r="A24" s="1152" t="s">
        <v>137</v>
      </c>
      <c r="B24" s="1153"/>
      <c r="C24" s="11">
        <v>50000</v>
      </c>
      <c r="D24" s="1154"/>
      <c r="E24" s="1154"/>
      <c r="F24" s="1154"/>
      <c r="G24" s="1154"/>
      <c r="H24" s="1154"/>
      <c r="I24" s="1154"/>
      <c r="J24" s="1154"/>
      <c r="K24" s="1155"/>
    </row>
    <row r="25" spans="1:11" ht="30.75" customHeight="1">
      <c r="A25" s="1156" t="s">
        <v>138</v>
      </c>
      <c r="B25" s="1157"/>
      <c r="C25" s="12">
        <v>80000</v>
      </c>
      <c r="D25" s="1158">
        <v>80000</v>
      </c>
      <c r="E25" s="1159"/>
      <c r="F25" s="1160">
        <v>60000</v>
      </c>
      <c r="G25" s="1160"/>
      <c r="H25" s="1160">
        <v>40000</v>
      </c>
      <c r="I25" s="1160"/>
      <c r="J25" s="1160">
        <v>20000</v>
      </c>
      <c r="K25" s="1161"/>
    </row>
    <row r="26" spans="1:11" ht="18.75" customHeight="1" thickBot="1">
      <c r="A26" s="1162" t="s">
        <v>139</v>
      </c>
      <c r="B26" s="1146"/>
      <c r="C26" s="13">
        <v>640000</v>
      </c>
      <c r="D26" s="1163">
        <v>640000</v>
      </c>
      <c r="E26" s="1164"/>
      <c r="F26" s="1165">
        <v>480000</v>
      </c>
      <c r="G26" s="1165"/>
      <c r="H26" s="1165">
        <v>320000</v>
      </c>
      <c r="I26" s="1165"/>
      <c r="J26" s="1165">
        <v>160000</v>
      </c>
      <c r="K26" s="1166"/>
    </row>
    <row r="27" spans="1:11" ht="23.25" customHeight="1" thickTop="1" thickBot="1">
      <c r="A27" s="1167" t="s">
        <v>140</v>
      </c>
      <c r="B27" s="1168"/>
      <c r="C27" s="14">
        <f>SUM(C24:C26)</f>
        <v>770000</v>
      </c>
      <c r="D27" s="1169">
        <f>SUM(D25:E26)</f>
        <v>720000</v>
      </c>
      <c r="E27" s="1170"/>
      <c r="F27" s="1169">
        <f t="shared" ref="F27" si="0">SUM(F25:G26)</f>
        <v>540000</v>
      </c>
      <c r="G27" s="1170"/>
      <c r="H27" s="1169">
        <f t="shared" ref="H27" si="1">SUM(H25:I26)</f>
        <v>360000</v>
      </c>
      <c r="I27" s="1170"/>
      <c r="J27" s="1169">
        <f t="shared" ref="J27" si="2">SUM(J25:K26)</f>
        <v>180000</v>
      </c>
      <c r="K27" s="1170"/>
    </row>
    <row r="28" spans="1:11">
      <c r="B28" s="3" t="s">
        <v>572</v>
      </c>
    </row>
    <row r="29" spans="1:11">
      <c r="B29" s="3" t="s">
        <v>431</v>
      </c>
    </row>
    <row r="30" spans="1:11">
      <c r="B30" s="3" t="s">
        <v>141</v>
      </c>
    </row>
    <row r="31" spans="1:11" ht="7.5" customHeight="1"/>
    <row r="32" spans="1:11">
      <c r="A32" s="4" t="s">
        <v>142</v>
      </c>
    </row>
    <row r="33" spans="1:12" ht="45.75" customHeight="1">
      <c r="B33" s="1103" t="s">
        <v>143</v>
      </c>
      <c r="C33" s="1103"/>
      <c r="D33" s="1103"/>
      <c r="E33" s="1103"/>
      <c r="F33" s="1103"/>
      <c r="G33" s="1103"/>
      <c r="H33" s="1103"/>
      <c r="I33" s="1103"/>
      <c r="J33" s="1103"/>
      <c r="K33" s="1103"/>
    </row>
    <row r="34" spans="1:12" ht="15" customHeight="1">
      <c r="B34" s="3" t="s">
        <v>144</v>
      </c>
    </row>
    <row r="35" spans="1:12" ht="33.75" customHeight="1">
      <c r="A35" s="1171" t="s">
        <v>145</v>
      </c>
      <c r="B35" s="1171"/>
      <c r="C35" s="1171"/>
      <c r="D35" s="1171"/>
      <c r="E35" s="1171"/>
      <c r="F35" s="1171"/>
      <c r="G35" s="1171"/>
      <c r="H35" s="1171"/>
      <c r="I35" s="1171"/>
      <c r="J35" s="1171"/>
      <c r="K35" s="1171"/>
      <c r="L35" s="21"/>
    </row>
    <row r="36" spans="1:12" ht="33" customHeight="1">
      <c r="A36" s="15"/>
      <c r="B36" s="15"/>
      <c r="C36" s="15"/>
      <c r="D36" s="1172"/>
      <c r="E36" s="1172"/>
      <c r="F36" s="1172"/>
      <c r="G36" s="1172"/>
      <c r="H36" s="15"/>
      <c r="I36" s="15"/>
      <c r="J36" s="15"/>
      <c r="K36" s="15"/>
      <c r="L36" s="15"/>
    </row>
    <row r="37" spans="1:12" s="1" customFormat="1" ht="15.95" customHeight="1">
      <c r="A37" s="16" t="s">
        <v>146</v>
      </c>
      <c r="B37" s="16"/>
    </row>
    <row r="38" spans="1:12" s="1" customFormat="1" ht="17.100000000000001" customHeight="1">
      <c r="B38" s="1" t="s">
        <v>147</v>
      </c>
    </row>
    <row r="39" spans="1:12" s="1" customFormat="1" ht="17.100000000000001" customHeight="1">
      <c r="B39" s="1177" t="s">
        <v>148</v>
      </c>
      <c r="C39" s="1177"/>
      <c r="D39" s="1177"/>
      <c r="E39" s="1177"/>
      <c r="F39" s="1177"/>
      <c r="G39" s="1177"/>
      <c r="H39" s="1177"/>
      <c r="I39" s="1177"/>
      <c r="J39" s="1177"/>
      <c r="K39" s="1177"/>
    </row>
    <row r="40" spans="1:12" s="1" customFormat="1" ht="17.100000000000001" customHeight="1">
      <c r="B40" s="1177"/>
      <c r="C40" s="1177"/>
      <c r="D40" s="1177"/>
      <c r="E40" s="1177"/>
      <c r="F40" s="1177"/>
      <c r="G40" s="1177"/>
      <c r="H40" s="1177"/>
      <c r="I40" s="1177"/>
      <c r="J40" s="1177"/>
      <c r="K40" s="1177"/>
    </row>
    <row r="41" spans="1:12" s="1" customFormat="1" ht="9.75" customHeight="1"/>
    <row r="42" spans="1:12" s="1" customFormat="1" ht="14.25">
      <c r="A42" s="16" t="s">
        <v>149</v>
      </c>
    </row>
    <row r="43" spans="1:12" s="1" customFormat="1" ht="6.75" customHeight="1"/>
    <row r="44" spans="1:12" s="2" customFormat="1" ht="21.95" customHeight="1">
      <c r="A44" s="1173" t="s">
        <v>150</v>
      </c>
      <c r="B44" s="1174"/>
      <c r="C44" s="1174"/>
      <c r="D44" s="1174"/>
      <c r="E44" s="1174" t="s">
        <v>151</v>
      </c>
      <c r="F44" s="1174"/>
      <c r="G44" s="1174" t="s">
        <v>152</v>
      </c>
      <c r="H44" s="1175"/>
      <c r="I44" s="1174" t="s">
        <v>153</v>
      </c>
      <c r="J44" s="1174"/>
      <c r="K44" s="1176"/>
    </row>
    <row r="45" spans="1:12" s="1" customFormat="1" ht="23.1" customHeight="1">
      <c r="A45" s="1178" t="s">
        <v>433</v>
      </c>
      <c r="B45" s="1179"/>
      <c r="C45" s="1179"/>
      <c r="D45" s="1179"/>
      <c r="E45" s="1179" t="s">
        <v>154</v>
      </c>
      <c r="F45" s="1179"/>
      <c r="G45" s="1179" t="s">
        <v>155</v>
      </c>
      <c r="H45" s="1180"/>
      <c r="I45" s="1179" t="s">
        <v>156</v>
      </c>
      <c r="J45" s="1179"/>
      <c r="K45" s="1181"/>
    </row>
    <row r="46" spans="1:12" s="1" customFormat="1" ht="23.1" customHeight="1">
      <c r="A46" s="1178" t="s">
        <v>157</v>
      </c>
      <c r="B46" s="1179"/>
      <c r="C46" s="1179"/>
      <c r="D46" s="1179"/>
      <c r="E46" s="1179" t="s">
        <v>158</v>
      </c>
      <c r="F46" s="1179"/>
      <c r="G46" s="1179" t="s">
        <v>159</v>
      </c>
      <c r="H46" s="1180"/>
      <c r="I46" s="1179" t="s">
        <v>156</v>
      </c>
      <c r="J46" s="1179"/>
      <c r="K46" s="1181"/>
    </row>
    <row r="47" spans="1:12" s="1" customFormat="1" ht="23.1" customHeight="1">
      <c r="A47" s="1178" t="s">
        <v>160</v>
      </c>
      <c r="B47" s="1179"/>
      <c r="C47" s="1179"/>
      <c r="D47" s="1179"/>
      <c r="E47" s="1179" t="s">
        <v>161</v>
      </c>
      <c r="F47" s="1179"/>
      <c r="G47" s="1179" t="s">
        <v>162</v>
      </c>
      <c r="H47" s="1180"/>
      <c r="I47" s="1179" t="s">
        <v>156</v>
      </c>
      <c r="J47" s="1179"/>
      <c r="K47" s="1181"/>
    </row>
    <row r="48" spans="1:12" s="1" customFormat="1" ht="23.1" customHeight="1">
      <c r="A48" s="1182" t="s">
        <v>163</v>
      </c>
      <c r="B48" s="1183"/>
      <c r="C48" s="1183"/>
      <c r="D48" s="1183"/>
      <c r="E48" s="1183" t="s">
        <v>164</v>
      </c>
      <c r="F48" s="1183"/>
      <c r="G48" s="1183" t="s">
        <v>165</v>
      </c>
      <c r="H48" s="1184"/>
      <c r="I48" s="1183" t="s">
        <v>166</v>
      </c>
      <c r="J48" s="1183"/>
      <c r="K48" s="1185"/>
    </row>
    <row r="49" spans="1:11" s="1" customFormat="1" ht="9" customHeight="1"/>
    <row r="50" spans="1:11" s="1" customFormat="1" ht="15.95" customHeight="1">
      <c r="A50" s="16" t="s">
        <v>167</v>
      </c>
    </row>
    <row r="51" spans="1:11" s="1" customFormat="1" ht="5.0999999999999996" customHeight="1"/>
    <row r="52" spans="1:11" s="1" customFormat="1" ht="15.95" customHeight="1">
      <c r="A52" s="17" t="s">
        <v>168</v>
      </c>
      <c r="B52" s="17"/>
      <c r="C52" s="17"/>
      <c r="D52" s="17"/>
      <c r="E52" s="17"/>
      <c r="F52" s="17"/>
      <c r="H52" s="2"/>
    </row>
    <row r="53" spans="1:11" s="1" customFormat="1" ht="6.75" customHeight="1">
      <c r="B53" s="2"/>
      <c r="C53" s="2"/>
      <c r="D53" s="2"/>
      <c r="E53" s="2"/>
      <c r="F53" s="2"/>
      <c r="G53" s="2"/>
      <c r="H53" s="2"/>
    </row>
    <row r="54" spans="1:11" s="1" customFormat="1" ht="15.95" customHeight="1">
      <c r="A54" s="17" t="s">
        <v>169</v>
      </c>
      <c r="B54" s="17"/>
      <c r="C54" s="17"/>
      <c r="D54" s="17"/>
      <c r="E54" s="17"/>
      <c r="F54" s="17"/>
      <c r="H54" s="2"/>
    </row>
    <row r="55" spans="1:11" s="1" customFormat="1" ht="8.25" customHeight="1">
      <c r="B55" s="2"/>
      <c r="C55" s="2"/>
      <c r="D55" s="2"/>
      <c r="E55" s="2"/>
      <c r="F55" s="2"/>
      <c r="G55" s="2"/>
      <c r="H55" s="2"/>
    </row>
    <row r="56" spans="1:11" s="1" customFormat="1" ht="15.95" customHeight="1">
      <c r="A56" s="16" t="s">
        <v>170</v>
      </c>
    </row>
    <row r="57" spans="1:11" s="1" customFormat="1" ht="5.0999999999999996" customHeight="1"/>
    <row r="58" spans="1:11" s="1" customFormat="1" ht="18" customHeight="1">
      <c r="A58" s="1199"/>
      <c r="B58" s="1200"/>
      <c r="C58" s="1197" t="s">
        <v>171</v>
      </c>
      <c r="D58" s="1188" t="s">
        <v>172</v>
      </c>
      <c r="E58" s="1189"/>
      <c r="F58" s="1189"/>
      <c r="G58" s="1189"/>
      <c r="H58" s="1189"/>
      <c r="I58" s="1189"/>
      <c r="J58" s="1189"/>
      <c r="K58" s="1190"/>
    </row>
    <row r="59" spans="1:11" s="1" customFormat="1" ht="18" customHeight="1">
      <c r="A59" s="1201"/>
      <c r="B59" s="1198"/>
      <c r="C59" s="1198"/>
      <c r="D59" s="1191" t="s">
        <v>173</v>
      </c>
      <c r="E59" s="1192"/>
      <c r="F59" s="1192" t="s">
        <v>174</v>
      </c>
      <c r="G59" s="1192"/>
      <c r="H59" s="1192" t="s">
        <v>175</v>
      </c>
      <c r="I59" s="1192"/>
      <c r="J59" s="1192" t="s">
        <v>176</v>
      </c>
      <c r="K59" s="1193"/>
    </row>
    <row r="60" spans="1:11" s="1" customFormat="1" ht="23.1" customHeight="1">
      <c r="A60" s="1178" t="s">
        <v>177</v>
      </c>
      <c r="B60" s="1179"/>
      <c r="C60" s="18">
        <f>52500/1.05</f>
        <v>50000</v>
      </c>
      <c r="D60" s="1202" t="s">
        <v>178</v>
      </c>
      <c r="E60" s="1186"/>
      <c r="F60" s="1186" t="s">
        <v>178</v>
      </c>
      <c r="G60" s="1186"/>
      <c r="H60" s="1186" t="s">
        <v>178</v>
      </c>
      <c r="I60" s="1186"/>
      <c r="J60" s="1186" t="s">
        <v>178</v>
      </c>
      <c r="K60" s="1187"/>
    </row>
    <row r="61" spans="1:11" s="1" customFormat="1" ht="23.1" customHeight="1">
      <c r="A61" s="1178" t="s">
        <v>179</v>
      </c>
      <c r="B61" s="1179"/>
      <c r="C61" s="18">
        <f>84000/1.05</f>
        <v>80000</v>
      </c>
      <c r="D61" s="1202">
        <f>84000/1.05</f>
        <v>80000</v>
      </c>
      <c r="E61" s="1186"/>
      <c r="F61" s="1186">
        <f>63000/1.05</f>
        <v>60000</v>
      </c>
      <c r="G61" s="1186"/>
      <c r="H61" s="1186">
        <f>42000/1.05</f>
        <v>40000</v>
      </c>
      <c r="I61" s="1186"/>
      <c r="J61" s="1186">
        <f>21000/1.05</f>
        <v>20000</v>
      </c>
      <c r="K61" s="1187"/>
    </row>
    <row r="62" spans="1:11" s="1" customFormat="1" ht="23.1" customHeight="1" thickBot="1">
      <c r="A62" s="1178" t="s">
        <v>180</v>
      </c>
      <c r="B62" s="1179"/>
      <c r="C62" s="18">
        <v>640000</v>
      </c>
      <c r="D62" s="1163">
        <v>640000</v>
      </c>
      <c r="E62" s="1164"/>
      <c r="F62" s="1165">
        <v>480000</v>
      </c>
      <c r="G62" s="1165"/>
      <c r="H62" s="1165">
        <v>320000</v>
      </c>
      <c r="I62" s="1165"/>
      <c r="J62" s="1165">
        <v>160000</v>
      </c>
      <c r="K62" s="1166"/>
    </row>
    <row r="63" spans="1:11" s="1" customFormat="1" ht="23.1" customHeight="1" thickTop="1" thickBot="1">
      <c r="A63" s="1182" t="s">
        <v>181</v>
      </c>
      <c r="B63" s="1183"/>
      <c r="C63" s="19">
        <f>SUM(C60:C62)</f>
        <v>770000</v>
      </c>
      <c r="D63" s="1194">
        <f>SUM(D61:E62)</f>
        <v>720000</v>
      </c>
      <c r="E63" s="1195"/>
      <c r="F63" s="1195">
        <f>SUM(F61:G62)</f>
        <v>540000</v>
      </c>
      <c r="G63" s="1195"/>
      <c r="H63" s="1195">
        <f>SUM(H61:H62)</f>
        <v>360000</v>
      </c>
      <c r="I63" s="1195"/>
      <c r="J63" s="1195">
        <f>SUM(J61:J62)</f>
        <v>180000</v>
      </c>
      <c r="K63" s="1196"/>
    </row>
    <row r="64" spans="1:11" s="1" customFormat="1" ht="9" customHeight="1"/>
    <row r="65" spans="1:3" s="1" customFormat="1" ht="20.100000000000001" customHeight="1">
      <c r="A65" s="1" t="s">
        <v>573</v>
      </c>
    </row>
    <row r="66" spans="1:3" s="1" customFormat="1" ht="20.100000000000001" customHeight="1">
      <c r="A66" s="1" t="s">
        <v>432</v>
      </c>
    </row>
    <row r="67" spans="1:3" s="1" customFormat="1" ht="20.100000000000001" customHeight="1">
      <c r="A67" s="22" t="s">
        <v>182</v>
      </c>
      <c r="B67" s="22"/>
    </row>
    <row r="68" spans="1:3" ht="18.75" customHeight="1">
      <c r="A68" s="23" t="s">
        <v>183</v>
      </c>
      <c r="C68" s="24"/>
    </row>
    <row r="69" spans="1:3" ht="18.75" customHeight="1">
      <c r="A69" s="25" t="s">
        <v>184</v>
      </c>
      <c r="C69" s="25"/>
    </row>
    <row r="70" spans="1:3" ht="18.75" customHeight="1">
      <c r="A70" s="23" t="s">
        <v>185</v>
      </c>
      <c r="C70" s="24"/>
    </row>
    <row r="71" spans="1:3" ht="18.75" customHeight="1">
      <c r="A71" s="23" t="s">
        <v>186</v>
      </c>
      <c r="C71" s="24"/>
    </row>
    <row r="72" spans="1:3" ht="18.75" customHeight="1">
      <c r="A72" s="23" t="s">
        <v>187</v>
      </c>
      <c r="C72" s="24"/>
    </row>
    <row r="73" spans="1:3" ht="18.75" customHeight="1">
      <c r="A73" s="23" t="s">
        <v>188</v>
      </c>
      <c r="C73" s="24"/>
    </row>
    <row r="74" spans="1:3" ht="18.75" customHeight="1">
      <c r="A74" s="23" t="s">
        <v>189</v>
      </c>
      <c r="C74" s="24"/>
    </row>
    <row r="75" spans="1:3" ht="18.75" customHeight="1">
      <c r="A75" s="23" t="s">
        <v>190</v>
      </c>
      <c r="C75" s="24"/>
    </row>
    <row r="76" spans="1:3" ht="18.75" customHeight="1">
      <c r="A76" s="24" t="s">
        <v>191</v>
      </c>
      <c r="C76" s="24"/>
    </row>
  </sheetData>
  <mergeCells count="99">
    <mergeCell ref="C58:C59"/>
    <mergeCell ref="A58:B59"/>
    <mergeCell ref="A61:B61"/>
    <mergeCell ref="D61:E61"/>
    <mergeCell ref="F61:G61"/>
    <mergeCell ref="A60:B60"/>
    <mergeCell ref="D60:E60"/>
    <mergeCell ref="F60:G60"/>
    <mergeCell ref="A63:B63"/>
    <mergeCell ref="D63:E63"/>
    <mergeCell ref="F63:G63"/>
    <mergeCell ref="H63:I63"/>
    <mergeCell ref="J63:K63"/>
    <mergeCell ref="H61:I61"/>
    <mergeCell ref="J61:K61"/>
    <mergeCell ref="A62:B62"/>
    <mergeCell ref="D62:E62"/>
    <mergeCell ref="F62:G62"/>
    <mergeCell ref="H62:I62"/>
    <mergeCell ref="J62:K62"/>
    <mergeCell ref="H60:I60"/>
    <mergeCell ref="J60:K60"/>
    <mergeCell ref="D58:K58"/>
    <mergeCell ref="D59:E59"/>
    <mergeCell ref="F59:G59"/>
    <mergeCell ref="H59:I59"/>
    <mergeCell ref="J59:K59"/>
    <mergeCell ref="A47:D47"/>
    <mergeCell ref="E47:F47"/>
    <mergeCell ref="G47:H47"/>
    <mergeCell ref="I47:K47"/>
    <mergeCell ref="A48:D48"/>
    <mergeCell ref="E48:F48"/>
    <mergeCell ref="G48:H48"/>
    <mergeCell ref="I48:K48"/>
    <mergeCell ref="A45:D45"/>
    <mergeCell ref="E45:F45"/>
    <mergeCell ref="G45:H45"/>
    <mergeCell ref="I45:K45"/>
    <mergeCell ref="A46:D46"/>
    <mergeCell ref="E46:F46"/>
    <mergeCell ref="G46:H46"/>
    <mergeCell ref="I46:K46"/>
    <mergeCell ref="B33:K33"/>
    <mergeCell ref="A35:K35"/>
    <mergeCell ref="D36:G36"/>
    <mergeCell ref="A44:D44"/>
    <mergeCell ref="E44:F44"/>
    <mergeCell ref="G44:H44"/>
    <mergeCell ref="I44:K44"/>
    <mergeCell ref="B39:K40"/>
    <mergeCell ref="A27:B27"/>
    <mergeCell ref="D27:E27"/>
    <mergeCell ref="F27:G27"/>
    <mergeCell ref="H27:I27"/>
    <mergeCell ref="J27:K27"/>
    <mergeCell ref="A26:B26"/>
    <mergeCell ref="D26:E26"/>
    <mergeCell ref="F26:G26"/>
    <mergeCell ref="H26:I26"/>
    <mergeCell ref="J26:K26"/>
    <mergeCell ref="A25:B25"/>
    <mergeCell ref="D25:E25"/>
    <mergeCell ref="F25:G25"/>
    <mergeCell ref="H25:I25"/>
    <mergeCell ref="J25:K25"/>
    <mergeCell ref="A24:B24"/>
    <mergeCell ref="D24:E24"/>
    <mergeCell ref="F24:G24"/>
    <mergeCell ref="H24:I24"/>
    <mergeCell ref="J24:K24"/>
    <mergeCell ref="D23:E23"/>
    <mergeCell ref="F23:G23"/>
    <mergeCell ref="H23:I23"/>
    <mergeCell ref="J23:K23"/>
    <mergeCell ref="A22:B23"/>
    <mergeCell ref="A14:C14"/>
    <mergeCell ref="D14:H14"/>
    <mergeCell ref="I14:K14"/>
    <mergeCell ref="A17:K17"/>
    <mergeCell ref="D22:K22"/>
    <mergeCell ref="A12:C12"/>
    <mergeCell ref="D12:H12"/>
    <mergeCell ref="I12:K12"/>
    <mergeCell ref="A13:C13"/>
    <mergeCell ref="D13:H13"/>
    <mergeCell ref="I13:K13"/>
    <mergeCell ref="A9:C9"/>
    <mergeCell ref="A10:C10"/>
    <mergeCell ref="D10:H10"/>
    <mergeCell ref="I10:K10"/>
    <mergeCell ref="A11:C11"/>
    <mergeCell ref="D11:H11"/>
    <mergeCell ref="I11:K11"/>
    <mergeCell ref="A2:K2"/>
    <mergeCell ref="A3:K3"/>
    <mergeCell ref="A5:K5"/>
    <mergeCell ref="A6:K6"/>
    <mergeCell ref="A7:K7"/>
  </mergeCells>
  <phoneticPr fontId="24"/>
  <pageMargins left="0.67" right="0.28000000000000003" top="0.55000000000000004" bottom="0.47" header="0.24" footer="0.2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履及その他Personal records</vt:lpstr>
      <vt:lpstr>Sheet1</vt:lpstr>
      <vt:lpstr>エクスポート</vt:lpstr>
      <vt:lpstr>check</vt:lpstr>
      <vt:lpstr>必要書類Application Documents</vt:lpstr>
      <vt:lpstr>Guideline for Application</vt:lpstr>
      <vt:lpstr>'Guideline for Application'!Print_Area</vt:lpstr>
      <vt:lpstr>'必要書類Application Documents'!Print_Area</vt:lpstr>
      <vt:lpstr>'履及その他Personal records'!Print_Area</vt:lpstr>
      <vt:lpstr>メールアドレス1</vt:lpstr>
      <vt:lpstr>過去の出入国回数</vt:lpstr>
      <vt:lpstr>過去の認定申請歴</vt:lpstr>
      <vt:lpstr>学校種別</vt:lpstr>
      <vt:lpstr>管理番号</vt:lpstr>
      <vt:lpstr>既習時間数</vt:lpstr>
      <vt:lpstr>既習時間数1</vt:lpstr>
      <vt:lpstr>経費支弁者TEL</vt:lpstr>
      <vt:lpstr>経費支弁者勤務先TEL</vt:lpstr>
      <vt:lpstr>経費支弁者氏名</vt:lpstr>
      <vt:lpstr>経費支弁者住所</vt:lpstr>
      <vt:lpstr>経費支弁者職業</vt:lpstr>
      <vt:lpstr>経費支弁者年収</vt:lpstr>
      <vt:lpstr>国籍</vt:lpstr>
      <vt:lpstr>最終学歴</vt:lpstr>
      <vt:lpstr>最終学歴その他</vt:lpstr>
      <vt:lpstr>最終学歴在籍状況</vt:lpstr>
      <vt:lpstr>氏名</vt:lpstr>
      <vt:lpstr>氏名英字</vt:lpstr>
      <vt:lpstr>手書き項目1</vt:lpstr>
      <vt:lpstr>手書き項目2</vt:lpstr>
      <vt:lpstr>手書き項目３</vt:lpstr>
      <vt:lpstr>手書き項目5</vt:lpstr>
      <vt:lpstr>修学年数</vt:lpstr>
      <vt:lpstr>出生地</vt:lpstr>
      <vt:lpstr>紹介機関</vt:lpstr>
      <vt:lpstr>申請回数</vt:lpstr>
      <vt:lpstr>生年月日</vt:lpstr>
      <vt:lpstr>卒業証書発行機関名称</vt:lpstr>
      <vt:lpstr>卒業又は卒業見込年月日</vt:lpstr>
      <vt:lpstr>直近の出入国出国日</vt:lpstr>
      <vt:lpstr>直近の出入国入国日</vt:lpstr>
      <vt:lpstr>日本語教育を受けた教育機関その他内容１</vt:lpstr>
      <vt:lpstr>日本語教育開始日</vt:lpstr>
      <vt:lpstr>日本語教育機関</vt:lpstr>
      <vt:lpstr>日本語教育終了日</vt:lpstr>
      <vt:lpstr>日本語能力１試験名</vt:lpstr>
      <vt:lpstr>日本語能力２級又は点数</vt:lpstr>
      <vt:lpstr>入国前職業</vt:lpstr>
      <vt:lpstr>'必要書類Application Documents'!必要書類英語</vt:lpstr>
      <vt:lpstr>'必要書類Application Documents'!必要書類中国語</vt:lpstr>
      <vt:lpstr>'必要書類Application Documents'!必要書類日本語</vt:lpstr>
      <vt:lpstr>不交付回数</vt:lpstr>
      <vt:lpstr>募集要項英語</vt:lpstr>
      <vt:lpstr>募集要項日本語</vt:lpstr>
      <vt:lpstr>本国の居住地</vt:lpstr>
      <vt:lpstr>旅券番号</vt:lpstr>
      <vt:lpstr>旅券有効期限</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ailc</dc:creator>
  <cp:lastModifiedBy>a</cp:lastModifiedBy>
  <cp:revision>1</cp:revision>
  <cp:lastPrinted>2024-01-19T09:26:35Z</cp:lastPrinted>
  <dcterms:created xsi:type="dcterms:W3CDTF">2008-01-17T07:12:07Z</dcterms:created>
  <dcterms:modified xsi:type="dcterms:W3CDTF">2024-01-28T08:52:00Z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